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20" yWindow="360" windowWidth="18820" windowHeight="7060"/>
  </bookViews>
  <sheets>
    <sheet name="Sheet1" sheetId="1" r:id="rId1"/>
  </sheets>
  <externalReferences>
    <externalReference r:id="rId2"/>
  </externalReferences>
  <definedNames>
    <definedName name="AmountSaved">Sheet1!$C$5</definedName>
    <definedName name="AnnualSavings">Sheet1!$G$12</definedName>
    <definedName name="BiWeeklySavings">Sheet1!$E$13</definedName>
    <definedName name="BiWeeksUntilEvent">Sheet1!$E$15</definedName>
    <definedName name="DailySavings">Sheet1!$C$13</definedName>
    <definedName name="DateSavingsBegin">Sheet1!$B$3</definedName>
    <definedName name="DaysUntilEvent">Sheet1!$C$15</definedName>
    <definedName name="EventCost">Sheet1!$C$4</definedName>
    <definedName name="EventDate">Sheet1!$C$3</definedName>
    <definedName name="Goal">Sheet1!$C$6</definedName>
    <definedName name="MonthlySavings">Sheet1!$F$13</definedName>
    <definedName name="MonthsUntilEvent">Sheet1!$F$15</definedName>
    <definedName name="SavingFrequency">Sheet1!$E$3</definedName>
    <definedName name="SavingsPlanInfo">IF(SavingFrequency="Weekly",WeeklySavings,IF(SavingFrequency="Bi-Weekly",BiWeeklySavings,IF(SavingFrequency="Monthly",MonthlySavings,AnnualSavings)))</definedName>
    <definedName name="SavingsToDate">Sheet1!$C$8</definedName>
    <definedName name="WeeklySavings">Sheet1!$D$13</definedName>
    <definedName name="WeeksUntilEvent">Sheet1!$D$15</definedName>
    <definedName name="YearsUntilEvent">Sheet1!#REF!</definedName>
  </definedNames>
  <calcPr calcId="144525"/>
</workbook>
</file>

<file path=xl/calcChain.xml><?xml version="1.0" encoding="utf-8"?>
<calcChain xmlns="http://schemas.openxmlformats.org/spreadsheetml/2006/main">
  <c r="F17" i="1" l="1"/>
  <c r="E17" i="1"/>
  <c r="B17" i="1"/>
  <c r="F15" i="1"/>
  <c r="E15" i="1"/>
  <c r="D15" i="1" s="1"/>
  <c r="B11" i="1"/>
  <c r="B10" i="1"/>
  <c r="A9" i="1"/>
  <c r="B8" i="1"/>
  <c r="B5" i="1"/>
  <c r="A5" i="1"/>
  <c r="C15" i="1" l="1"/>
  <c r="D17" i="1"/>
  <c r="B15" i="1" l="1"/>
  <c r="C17" i="1"/>
</calcChain>
</file>

<file path=xl/sharedStrings.xml><?xml version="1.0" encoding="utf-8"?>
<sst xmlns="http://schemas.openxmlformats.org/spreadsheetml/2006/main" count="26" uniqueCount="26">
  <si>
    <t>WINTER BREAK
TRIP TO MEXICO</t>
  </si>
  <si>
    <t xml:space="preserve"> Start Saving On:</t>
  </si>
  <si>
    <t xml:space="preserve"> Finish Saving By:</t>
  </si>
  <si>
    <t xml:space="preserve"> Save Money:</t>
  </si>
  <si>
    <t>MONTHLY</t>
  </si>
  <si>
    <t>TRIP COST:</t>
  </si>
  <si>
    <t>PRIOR SAVINGS:</t>
  </si>
  <si>
    <t>CURRENT 
SAVINGS GOAL:</t>
  </si>
  <si>
    <t>I have saved:</t>
  </si>
  <si>
    <t>I still need to save:</t>
  </si>
  <si>
    <t>SAVINGS PLAN DETAILS</t>
  </si>
  <si>
    <t>Savings Interval</t>
  </si>
  <si>
    <t>Daily</t>
  </si>
  <si>
    <t>Weekly</t>
  </si>
  <si>
    <t>Bi-Weekly</t>
  </si>
  <si>
    <t>Monthly</t>
  </si>
  <si>
    <t>Yearly</t>
  </si>
  <si>
    <t>Amount to save:</t>
  </si>
  <si>
    <t>Time Interval</t>
  </si>
  <si>
    <t>Days</t>
  </si>
  <si>
    <t>Weeks</t>
  </si>
  <si>
    <t>Bi-Weeks</t>
  </si>
  <si>
    <t>Months</t>
  </si>
  <si>
    <t>Years</t>
  </si>
  <si>
    <t>Time until goal is reached:</t>
  </si>
  <si>
    <t>Savings-Estimator Excel Template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</si>
</sst>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 &quot;₹&quot;\ * #,##0_ ;_ &quot;₹&quot;\ * \-#,##0_ ;_ &quot;₹&quot;\ * &quot;-&quot;_ ;_ @_ "/>
    <numFmt numFmtId="44" formatCode="_ &quot;₹&quot;\ * #,##0.00_ ;_ &quot;₹&quot;\ * \-#,##0.00_ ;_ &quot;₹&quot;\ * &quot;-&quot;??_ ;_ @_ "/>
    <numFmt numFmtId="43" formatCode="_ * #,##0.00_ ;_ * \-#,##0.00_ ;_ * &quot;-&quot;??_ ;_ @_ "/>
    <numFmt numFmtId="164" formatCode="mm\.dd\.yy;@"/>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0"/>
      <name val="Calibri"/>
      <family val="2"/>
      <scheme val="minor"/>
    </font>
    <font>
      <sz val="11"/>
      <color theme="0"/>
      <name val="Calibri"/>
      <family val="2"/>
      <scheme val="minor"/>
    </font>
    <font>
      <sz val="11"/>
      <color theme="1" tint="0.34998626667073579"/>
      <name val="Calibri"/>
      <family val="2"/>
      <scheme val="minor"/>
    </font>
    <font>
      <sz val="11"/>
      <color theme="1"/>
      <name val="Arial"/>
      <family val="2"/>
    </font>
    <font>
      <b/>
      <sz val="18"/>
      <color theme="1" tint="0.34998626667073579"/>
      <name val="Arial"/>
      <family val="2"/>
    </font>
    <font>
      <b/>
      <sz val="11"/>
      <color theme="3"/>
      <name val="Arial"/>
      <family val="2"/>
    </font>
    <font>
      <b/>
      <sz val="13"/>
      <name val="Arial"/>
      <family val="2"/>
    </font>
    <font>
      <b/>
      <sz val="12"/>
      <color theme="0"/>
      <name val="Arial"/>
      <family val="2"/>
    </font>
    <font>
      <sz val="12"/>
      <color theme="0"/>
      <name val="Arial"/>
      <family val="2"/>
    </font>
    <font>
      <b/>
      <sz val="12"/>
      <color theme="1"/>
      <name val="Arial"/>
      <family val="2"/>
    </font>
    <font>
      <sz val="12"/>
      <color theme="1"/>
      <name val="Arial"/>
      <family val="2"/>
    </font>
    <font>
      <b/>
      <sz val="12"/>
      <color theme="3"/>
      <name val="Arial"/>
      <family val="2"/>
    </font>
    <font>
      <b/>
      <sz val="12"/>
      <color theme="1" tint="0.34998626667073579"/>
      <name val="Arial"/>
      <family val="2"/>
    </font>
    <font>
      <b/>
      <sz val="16"/>
      <color theme="0"/>
      <name val="Arial"/>
      <family val="2"/>
    </font>
  </fonts>
  <fills count="9">
    <fill>
      <patternFill patternType="none"/>
    </fill>
    <fill>
      <patternFill patternType="gray125"/>
    </fill>
    <fill>
      <patternFill patternType="solid">
        <fgColor rgb="FFFFFFCC"/>
      </patternFill>
    </fill>
    <fill>
      <patternFill patternType="solid">
        <fgColor theme="4"/>
      </patternFill>
    </fill>
    <fill>
      <patternFill patternType="solid">
        <fgColor theme="0"/>
        <bgColor indexed="64"/>
      </patternFill>
    </fill>
    <fill>
      <patternFill patternType="solid">
        <fgColor theme="4" tint="-0.499984740745262"/>
        <bgColor indexed="64"/>
      </patternFill>
    </fill>
    <fill>
      <patternFill patternType="solid">
        <fgColor theme="3" tint="0.59999389629810485"/>
        <bgColor indexed="64"/>
      </patternFill>
    </fill>
    <fill>
      <patternFill patternType="solid">
        <fgColor rgb="FF7030A0"/>
        <bgColor indexed="64"/>
      </patternFill>
    </fill>
    <fill>
      <patternFill patternType="solid">
        <fgColor theme="4" tint="0.79998168889431442"/>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right style="thick">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1" fillId="2" borderId="4" applyNumberFormat="0" applyFont="0" applyAlignment="0" applyProtection="0"/>
    <xf numFmtId="0" fontId="7" fillId="3" borderId="0" applyNumberFormat="0" applyBorder="0" applyAlignment="0" applyProtection="0"/>
    <xf numFmtId="164" fontId="8" fillId="0" borderId="0" applyFont="0" applyFill="0" applyBorder="0">
      <alignment horizontal="left" vertical="center"/>
    </xf>
    <xf numFmtId="0" fontId="6" fillId="5" borderId="5">
      <alignment horizontal="left" vertical="center" indent="1"/>
    </xf>
  </cellStyleXfs>
  <cellXfs count="35">
    <xf numFmtId="0" fontId="0" fillId="0" borderId="0" xfId="0"/>
    <xf numFmtId="0" fontId="9" fillId="4" borderId="0" xfId="0" applyFont="1" applyFill="1"/>
    <xf numFmtId="0" fontId="12" fillId="6" borderId="7" xfId="6" applyFont="1" applyFill="1" applyBorder="1" applyAlignment="1">
      <alignment horizontal="left" vertical="center" wrapText="1"/>
    </xf>
    <xf numFmtId="0" fontId="12" fillId="6" borderId="8" xfId="6" applyFont="1" applyFill="1" applyBorder="1" applyAlignment="1">
      <alignment horizontal="left" vertical="center" wrapText="1"/>
    </xf>
    <xf numFmtId="0" fontId="12" fillId="6" borderId="9" xfId="6" applyFont="1" applyFill="1" applyBorder="1" applyAlignment="1">
      <alignment horizontal="left" vertical="center" wrapText="1"/>
    </xf>
    <xf numFmtId="0" fontId="11" fillId="4" borderId="6" xfId="7" applyFont="1" applyFill="1" applyBorder="1" applyAlignment="1">
      <alignment horizontal="left" wrapText="1"/>
    </xf>
    <xf numFmtId="0" fontId="11" fillId="4" borderId="6" xfId="8" applyFont="1" applyFill="1" applyBorder="1" applyAlignment="1">
      <alignment horizontal="center" vertical="center"/>
    </xf>
    <xf numFmtId="0" fontId="9" fillId="4" borderId="6" xfId="0" applyFont="1" applyFill="1" applyBorder="1" applyAlignment="1">
      <alignment horizontal="left" vertical="center" indent="1"/>
    </xf>
    <xf numFmtId="42" fontId="10" fillId="4" borderId="6" xfId="3" applyFont="1" applyFill="1" applyBorder="1" applyAlignment="1">
      <alignment horizontal="center" vertical="center"/>
    </xf>
    <xf numFmtId="43" fontId="10" fillId="4" borderId="6" xfId="1" applyFont="1" applyFill="1" applyBorder="1" applyAlignment="1">
      <alignment horizontal="center" vertical="center"/>
    </xf>
    <xf numFmtId="0" fontId="9" fillId="7" borderId="0" xfId="0" applyFont="1" applyFill="1"/>
    <xf numFmtId="0" fontId="13" fillId="7" borderId="0" xfId="4" applyFont="1" applyFill="1" applyAlignment="1">
      <alignment horizontal="left" vertical="center" wrapText="1"/>
    </xf>
    <xf numFmtId="0" fontId="14" fillId="7" borderId="0" xfId="0" applyFont="1" applyFill="1"/>
    <xf numFmtId="0" fontId="15" fillId="0" borderId="6" xfId="5" applyFont="1" applyBorder="1"/>
    <xf numFmtId="0" fontId="15" fillId="0" borderId="6" xfId="5" applyFont="1" applyBorder="1"/>
    <xf numFmtId="164" fontId="15" fillId="8" borderId="6" xfId="11" applyFont="1" applyFill="1" applyBorder="1">
      <alignment horizontal="left" vertical="center"/>
    </xf>
    <xf numFmtId="164" fontId="15" fillId="8" borderId="6" xfId="11" applyFont="1" applyFill="1" applyBorder="1">
      <alignment horizontal="left" vertical="center"/>
    </xf>
    <xf numFmtId="0" fontId="17" fillId="8" borderId="6" xfId="6" applyFont="1" applyFill="1" applyBorder="1" applyAlignment="1">
      <alignment vertical="center" wrapText="1"/>
    </xf>
    <xf numFmtId="0" fontId="15" fillId="0" borderId="10" xfId="6" applyFont="1" applyBorder="1" applyAlignment="1">
      <alignment vertical="center" wrapText="1"/>
    </xf>
    <xf numFmtId="0" fontId="15" fillId="0" borderId="6" xfId="6" applyFont="1" applyBorder="1" applyAlignment="1">
      <alignment vertical="center" wrapText="1"/>
    </xf>
    <xf numFmtId="44" fontId="18" fillId="0" borderId="6" xfId="2" applyFont="1" applyBorder="1" applyAlignment="1">
      <alignment horizontal="right" vertical="center" indent="1"/>
    </xf>
    <xf numFmtId="0" fontId="13" fillId="5" borderId="5" xfId="12" applyFont="1">
      <alignment horizontal="left" vertical="center" indent="1"/>
    </xf>
    <xf numFmtId="44" fontId="13" fillId="5" borderId="5" xfId="2" applyFont="1" applyFill="1" applyBorder="1" applyAlignment="1">
      <alignment horizontal="right" vertical="center" indent="1"/>
    </xf>
    <xf numFmtId="0" fontId="14" fillId="3" borderId="0" xfId="10" applyFont="1" applyAlignment="1">
      <alignment horizontal="left" vertical="center" indent="1"/>
    </xf>
    <xf numFmtId="44" fontId="13" fillId="3" borderId="5" xfId="2" applyFont="1" applyFill="1" applyBorder="1" applyAlignment="1">
      <alignment horizontal="right" vertical="center" indent="1"/>
    </xf>
    <xf numFmtId="0" fontId="16" fillId="4" borderId="0" xfId="0" applyFont="1" applyFill="1" applyAlignment="1">
      <alignment horizontal="left" vertical="center" indent="1"/>
    </xf>
    <xf numFmtId="0" fontId="15" fillId="0" borderId="3" xfId="7" applyFont="1" applyAlignment="1">
      <alignment horizontal="left" wrapText="1"/>
    </xf>
    <xf numFmtId="164" fontId="15" fillId="8" borderId="7" xfId="11" applyFont="1" applyFill="1" applyBorder="1">
      <alignment horizontal="left" vertical="center"/>
    </xf>
    <xf numFmtId="44" fontId="13" fillId="5" borderId="0" xfId="2" applyFont="1" applyFill="1" applyBorder="1" applyAlignment="1">
      <alignment horizontal="right" vertical="center" indent="1"/>
    </xf>
    <xf numFmtId="44" fontId="13" fillId="3" borderId="0" xfId="2" applyFont="1" applyFill="1" applyBorder="1" applyAlignment="1">
      <alignment horizontal="right" vertical="center" indent="1"/>
    </xf>
    <xf numFmtId="0" fontId="15" fillId="0" borderId="11" xfId="5" applyFont="1" applyBorder="1"/>
    <xf numFmtId="0" fontId="17" fillId="4" borderId="0" xfId="6" applyFont="1" applyFill="1" applyBorder="1" applyAlignment="1">
      <alignment vertical="center" wrapText="1"/>
    </xf>
    <xf numFmtId="0" fontId="9" fillId="4" borderId="0" xfId="0" applyFont="1" applyFill="1" applyBorder="1"/>
    <xf numFmtId="0" fontId="16" fillId="4" borderId="0" xfId="9" applyFont="1" applyFill="1" applyBorder="1" applyAlignment="1">
      <alignment horizontal="left" vertical="center" wrapText="1" indent="1"/>
    </xf>
    <xf numFmtId="0" fontId="19" fillId="7" borderId="0" xfId="0" applyFont="1" applyFill="1" applyAlignment="1">
      <alignment horizontal="left" vertical="center"/>
    </xf>
  </cellXfs>
  <cellStyles count="13">
    <cellStyle name="Accent1" xfId="10" builtinId="29"/>
    <cellStyle name="Comma" xfId="1" builtinId="3"/>
    <cellStyle name="Currency" xfId="2" builtinId="4"/>
    <cellStyle name="Currency [0]" xfId="3" builtinId="7"/>
    <cellStyle name="Date" xfId="11"/>
    <cellStyle name="Heading 1" xfId="5" builtinId="16"/>
    <cellStyle name="Heading 2" xfId="6" builtinId="17"/>
    <cellStyle name="Heading 3" xfId="7" builtinId="18"/>
    <cellStyle name="Heading 4" xfId="8" builtinId="19"/>
    <cellStyle name="Normal" xfId="0" builtinId="0"/>
    <cellStyle name="Note" xfId="9" builtinId="10"/>
    <cellStyle name="Saved" xfId="12"/>
    <cellStyle name="Title" xfId="4"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IN"/>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1"/>
    <c:plotArea>
      <c:layout/>
      <c:pieChart>
        <c:varyColors val="1"/>
        <c:ser>
          <c:idx val="0"/>
          <c:order val="0"/>
          <c:spPr>
            <a:effectLst/>
          </c:spPr>
          <c:dPt>
            <c:idx val="1"/>
            <c:bubble3D val="0"/>
            <c:spPr>
              <a:solidFill>
                <a:schemeClr val="accent1">
                  <a:lumMod val="50000"/>
                </a:schemeClr>
              </a:solidFill>
              <a:effectLst/>
            </c:spPr>
            <c:extLst xmlns:c16r2="http://schemas.microsoft.com/office/drawing/2015/06/chart">
              <c:ext xmlns:c16="http://schemas.microsoft.com/office/drawing/2014/chart" uri="{C3380CC4-5D6E-409C-BE32-E72D297353CC}">
                <c16:uniqueId val="{00000001-B851-4D36-A385-B50DB62A3D4E}"/>
              </c:ext>
            </c:extLst>
          </c:dPt>
          <c:dLbls>
            <c:delete val="1"/>
          </c:dLbls>
          <c:cat>
            <c:strLit>
              <c:ptCount val="2"/>
              <c:pt idx="0">
                <c:v>Saved</c:v>
              </c:pt>
              <c:pt idx="1">
                <c:v>Still need</c:v>
              </c:pt>
            </c:strLit>
          </c:cat>
          <c:val>
            <c:numRef>
              <c:f>'[1]Savings Estimator'!$C$8:$C$9</c:f>
              <c:numCache>
                <c:formatCode>"$"#,##0</c:formatCode>
                <c:ptCount val="2"/>
                <c:pt idx="0">
                  <c:v>4100</c:v>
                </c:pt>
                <c:pt idx="1">
                  <c:v>1900</c:v>
                </c:pt>
              </c:numCache>
            </c:numRef>
          </c:val>
          <c:extLst xmlns:c16r2="http://schemas.microsoft.com/office/drawing/2015/06/chart">
            <c:ext xmlns:c16="http://schemas.microsoft.com/office/drawing/2014/chart" uri="{C3380CC4-5D6E-409C-BE32-E72D297353CC}">
              <c16:uniqueId val="{00000002-B851-4D36-A385-B50DB62A3D4E}"/>
            </c:ext>
          </c:extLst>
        </c:ser>
        <c:ser>
          <c:idx val="1"/>
          <c:order val="1"/>
          <c:dLbls>
            <c:spPr>
              <a:noFill/>
              <a:ln>
                <a:noFill/>
              </a:ln>
              <a:effectLst/>
            </c:spPr>
            <c:showLegendKey val="0"/>
            <c:showVal val="0"/>
            <c:showCatName val="0"/>
            <c:showSerName val="0"/>
            <c:showPercent val="1"/>
            <c:showBubbleSize val="0"/>
            <c:showLeaderLines val="0"/>
            <c:extLst xmlns:c16r2="http://schemas.microsoft.com/office/drawing/2015/06/chart">
              <c:ext xmlns:c15="http://schemas.microsoft.com/office/drawing/2012/chart" uri="{CE6537A1-D6FC-4f65-9D91-7224C49458BB}"/>
            </c:extLst>
          </c:dLbls>
          <c:cat>
            <c:strLit>
              <c:ptCount val="2"/>
              <c:pt idx="0">
                <c:v>Saved</c:v>
              </c:pt>
              <c:pt idx="1">
                <c:v>Still need</c:v>
              </c:pt>
            </c:strLit>
          </c:cat>
          <c:val>
            <c:numRef>
              <c:f>'[1]Savings Estimator'!$D$8:$D$9</c:f>
              <c:numCache>
                <c:formatCode>"$"#,##0</c:formatCode>
                <c:ptCount val="2"/>
              </c:numCache>
            </c:numRef>
          </c:val>
          <c:extLst xmlns:c16r2="http://schemas.microsoft.com/office/drawing/2015/06/chart">
            <c:ext xmlns:c16="http://schemas.microsoft.com/office/drawing/2014/chart" uri="{C3380CC4-5D6E-409C-BE32-E72D297353CC}">
              <c16:uniqueId val="{00000003-B851-4D36-A385-B50DB62A3D4E}"/>
            </c:ext>
          </c:extLst>
        </c:ser>
        <c:dLbls>
          <c:showLegendKey val="0"/>
          <c:showVal val="0"/>
          <c:showCatName val="0"/>
          <c:showSerName val="0"/>
          <c:showPercent val="1"/>
          <c:showBubbleSize val="0"/>
          <c:showLeaderLines val="0"/>
        </c:dLbls>
        <c:firstSliceAng val="0"/>
      </c:pieChart>
    </c:plotArea>
    <c:legend>
      <c:legendPos val="b"/>
      <c:layout/>
      <c:overlay val="0"/>
      <c:txPr>
        <a:bodyPr/>
        <a:lstStyle/>
        <a:p>
          <a:pPr rtl="0">
            <a:defRPr/>
          </a:pPr>
          <a:endParaRPr lang="en-US"/>
        </a:p>
      </c:txPr>
    </c:legend>
    <c:plotVisOnly val="1"/>
    <c:dispBlanksAs val="gap"/>
    <c:showDLblsOverMax val="0"/>
  </c:chart>
  <c:spPr>
    <a:solidFill>
      <a:schemeClr val="bg2"/>
    </a:solidFill>
    <a:ln>
      <a:noFill/>
    </a:ln>
  </c:spPr>
  <c:txPr>
    <a:bodyPr/>
    <a:lstStyle/>
    <a:p>
      <a:pPr>
        <a:defRPr>
          <a:solidFill>
            <a:schemeClr val="tx1">
              <a:lumMod val="65000"/>
              <a:lumOff val="35000"/>
            </a:schemeClr>
          </a:solidFil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templatebuffet.com/"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3</xdr:col>
      <xdr:colOff>85726</xdr:colOff>
      <xdr:row>5</xdr:row>
      <xdr:rowOff>50801</xdr:rowOff>
    </xdr:from>
    <xdr:ext cx="3133724" cy="2679699"/>
    <xdr:graphicFrame macro="">
      <xdr:nvGraphicFramePr>
        <xdr:cNvPr id="2" name="SavingsChart" descr="Pie chart comparing total current savings to money yet to be saved">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editAs="oneCell">
    <xdr:from>
      <xdr:col>6</xdr:col>
      <xdr:colOff>114300</xdr:colOff>
      <xdr:row>0</xdr:row>
      <xdr:rowOff>12700</xdr:rowOff>
    </xdr:from>
    <xdr:to>
      <xdr:col>8</xdr:col>
      <xdr:colOff>34925</xdr:colOff>
      <xdr:row>1</xdr:row>
      <xdr:rowOff>41275</xdr:rowOff>
    </xdr:to>
    <xdr:pic>
      <xdr:nvPicPr>
        <xdr:cNvPr id="3" name="Picture 2">
          <a:hlinkClick xmlns:r="http://schemas.openxmlformats.org/officeDocument/2006/relationships" r:id="rId2"/>
          <a:extLst>
            <a:ext uri="{FF2B5EF4-FFF2-40B4-BE49-F238E27FC236}">
              <a16:creationId xmlns:a16="http://schemas.microsoft.com/office/drawing/2014/main" xmlns="" id="{69F4138C-13C1-B658-45DF-513E39E01A4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302250" y="12700"/>
          <a:ext cx="1139825" cy="574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neDrive/Desktop/New%20folder/Personal/Savings-estimato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rn Excel"/>
      <sheetName val="Savings Estimator"/>
    </sheetNames>
    <sheetDataSet>
      <sheetData sheetId="0"/>
      <sheetData sheetId="1">
        <row r="8">
          <cell r="C8">
            <v>4100</v>
          </cell>
        </row>
        <row r="9">
          <cell r="C9">
            <v>1900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tabSelected="1" workbookViewId="0">
      <selection activeCell="K6" sqref="K6"/>
    </sheetView>
  </sheetViews>
  <sheetFormatPr defaultRowHeight="14" x14ac:dyDescent="0.3"/>
  <cols>
    <col min="1" max="1" width="24.08984375" style="1" bestFit="1" customWidth="1"/>
    <col min="2" max="2" width="10.90625" style="1" customWidth="1"/>
    <col min="3" max="3" width="12.08984375" style="1" customWidth="1"/>
    <col min="4" max="4" width="8.7265625" style="1"/>
    <col min="5" max="5" width="9.7265625" style="1" customWidth="1"/>
    <col min="6" max="16384" width="8.7265625" style="1"/>
  </cols>
  <sheetData>
    <row r="1" spans="1:8" ht="43" customHeight="1" x14ac:dyDescent="0.3">
      <c r="A1" s="34" t="s">
        <v>25</v>
      </c>
      <c r="B1" s="34"/>
      <c r="C1" s="34"/>
      <c r="D1" s="34"/>
      <c r="E1" s="34"/>
      <c r="F1" s="10"/>
      <c r="G1" s="10"/>
      <c r="H1" s="10"/>
    </row>
    <row r="3" spans="1:8" ht="15.5" x14ac:dyDescent="0.35">
      <c r="A3" s="11" t="s">
        <v>0</v>
      </c>
      <c r="B3" s="11"/>
      <c r="C3" s="11"/>
      <c r="D3" s="11"/>
      <c r="E3" s="11"/>
      <c r="F3" s="11"/>
      <c r="G3" s="12"/>
      <c r="H3" s="12"/>
    </row>
    <row r="4" spans="1:8" ht="15.5" x14ac:dyDescent="0.35">
      <c r="A4" s="13" t="s">
        <v>1</v>
      </c>
      <c r="B4" s="14" t="s">
        <v>2</v>
      </c>
      <c r="C4" s="14"/>
      <c r="D4" s="30" t="s">
        <v>3</v>
      </c>
      <c r="E4" s="30"/>
      <c r="F4" s="25"/>
    </row>
    <row r="5" spans="1:8" ht="15.5" x14ac:dyDescent="0.3">
      <c r="A5" s="15">
        <f ca="1">TODAY()-120</f>
        <v>45029</v>
      </c>
      <c r="B5" s="16">
        <f>DateSavingsBegin+180</f>
        <v>180</v>
      </c>
      <c r="C5" s="27"/>
      <c r="D5" s="17" t="s">
        <v>4</v>
      </c>
      <c r="E5" s="17"/>
      <c r="F5" s="31"/>
      <c r="G5" s="32"/>
    </row>
    <row r="6" spans="1:8" ht="15.5" x14ac:dyDescent="0.3">
      <c r="A6" s="18" t="s">
        <v>5</v>
      </c>
      <c r="B6" s="20">
        <v>6000</v>
      </c>
      <c r="C6" s="20"/>
      <c r="D6" s="33"/>
      <c r="E6" s="33"/>
      <c r="F6" s="33"/>
      <c r="G6" s="32"/>
    </row>
    <row r="7" spans="1:8" ht="15.5" x14ac:dyDescent="0.3">
      <c r="A7" s="19" t="s">
        <v>6</v>
      </c>
      <c r="B7" s="20">
        <v>300</v>
      </c>
      <c r="C7" s="20"/>
      <c r="D7" s="33"/>
      <c r="E7" s="33"/>
      <c r="F7" s="33"/>
      <c r="G7" s="32"/>
    </row>
    <row r="8" spans="1:8" ht="31" x14ac:dyDescent="0.3">
      <c r="A8" s="19" t="s">
        <v>7</v>
      </c>
      <c r="B8" s="20">
        <f>IFERROR(EventCost-AmountSaved, "")</f>
        <v>0</v>
      </c>
      <c r="C8" s="20"/>
      <c r="D8" s="33"/>
      <c r="E8" s="33"/>
      <c r="F8" s="33"/>
      <c r="G8" s="32"/>
    </row>
    <row r="9" spans="1:8" ht="34" customHeight="1" thickBot="1" x14ac:dyDescent="0.4">
      <c r="A9" s="26" t="str">
        <f ca="1">IFERROR(IF(SavingsPlanInfo&gt;0,"If I save "&amp;TEXT(SavingsPlanInfo,"$#,##0 ")&amp;PROPER(SavingFrequency)&amp;", as of "&amp;TEXT(TODAY(),"mm.dd.yy"&amp;":"),"Date of Event is Too Close for a "&amp;PROPER(SavingFrequency)&amp;" Savings Plan"), "")</f>
        <v>Date of Event is Too Close for a  Savings Plan</v>
      </c>
      <c r="B9" s="26"/>
      <c r="C9" s="26"/>
      <c r="D9" s="33"/>
      <c r="E9" s="33"/>
      <c r="F9" s="33"/>
      <c r="G9" s="32"/>
    </row>
    <row r="10" spans="1:8" ht="53.5" customHeight="1" x14ac:dyDescent="0.3">
      <c r="A10" s="21" t="s">
        <v>8</v>
      </c>
      <c r="B10" s="22">
        <f ca="1" xml:space="preserve"> IFERROR(IF(SavingsPlanInfo&gt;0,IF(TODAY()&gt;DateSavingsBegin,(TODAY()-DateSavingsBegin)*DailySavings,0)+AmountSaved,AmountSaved), "")</f>
        <v>0</v>
      </c>
      <c r="C10" s="28"/>
      <c r="D10" s="33"/>
      <c r="E10" s="33"/>
      <c r="F10" s="33"/>
      <c r="G10" s="32"/>
    </row>
    <row r="11" spans="1:8" ht="56.5" customHeight="1" x14ac:dyDescent="0.3">
      <c r="A11" s="23" t="s">
        <v>9</v>
      </c>
      <c r="B11" s="24">
        <f>IFERROR(MAX(0,EventCost-SavingsToDate), "")</f>
        <v>0</v>
      </c>
      <c r="C11" s="29"/>
      <c r="D11" s="33"/>
      <c r="E11" s="33"/>
      <c r="F11" s="33"/>
      <c r="G11" s="32"/>
    </row>
    <row r="13" spans="1:8" ht="16.5" x14ac:dyDescent="0.3">
      <c r="A13" s="2" t="s">
        <v>10</v>
      </c>
      <c r="B13" s="3"/>
      <c r="C13" s="3"/>
      <c r="D13" s="3"/>
      <c r="E13" s="3"/>
      <c r="F13" s="4"/>
    </row>
    <row r="14" spans="1:8" x14ac:dyDescent="0.3">
      <c r="A14" s="5" t="s">
        <v>11</v>
      </c>
      <c r="B14" s="6" t="s">
        <v>12</v>
      </c>
      <c r="C14" s="6" t="s">
        <v>13</v>
      </c>
      <c r="D14" s="6" t="s">
        <v>14</v>
      </c>
      <c r="E14" s="6" t="s">
        <v>15</v>
      </c>
      <c r="F14" s="6" t="s">
        <v>16</v>
      </c>
    </row>
    <row r="15" spans="1:8" ht="23" x14ac:dyDescent="0.3">
      <c r="A15" s="7" t="s">
        <v>17</v>
      </c>
      <c r="B15" s="8" t="str">
        <f>IFERROR(MIN(Goal,IF(DaysUntilEvent="",0,Goal/DaysUntilEvent)), "")</f>
        <v/>
      </c>
      <c r="C15" s="8">
        <f>IFERROR(MIN(Goal,IF(WeeksUntilEvent="",0,IF(ROUNDUP(WeeksUntilEvent,0)=0,0,Goal/WeeksUntilEvent))), "")</f>
        <v>0</v>
      </c>
      <c r="D15" s="8">
        <f>IFERROR(IF(OR(BiWeeksUntilEvent=0,BiWeeksUntilEvent=""),0,MIN(Goal,IF(C15="",0,Goal/BiWeeksUntilEvent))), "")</f>
        <v>0</v>
      </c>
      <c r="E15" s="8">
        <f>IFERROR(MIN(Goal,IF(Goal="",0,IF(OR(MonthsUntilEvent=0,MonthsUntilEvent=""),0,Goal/MonthsUntilEvent))), "")</f>
        <v>0</v>
      </c>
      <c r="F15" s="8">
        <f>IFERROR(IF(OR(Goal="",Goal=0),0,IF(OR(YearsUntilEvent=0,YearsUntilEvent=""),0,Goal/YearsUntilEvent)), "")</f>
        <v>0</v>
      </c>
    </row>
    <row r="16" spans="1:8" x14ac:dyDescent="0.3">
      <c r="A16" s="5" t="s">
        <v>18</v>
      </c>
      <c r="B16" s="6" t="s">
        <v>19</v>
      </c>
      <c r="C16" s="6" t="s">
        <v>20</v>
      </c>
      <c r="D16" s="6" t="s">
        <v>21</v>
      </c>
      <c r="E16" s="6" t="s">
        <v>22</v>
      </c>
      <c r="F16" s="6" t="s">
        <v>23</v>
      </c>
    </row>
    <row r="17" spans="1:6" ht="23" x14ac:dyDescent="0.3">
      <c r="A17" s="7" t="s">
        <v>24</v>
      </c>
      <c r="B17" s="9" t="str">
        <f>IFERROR(IF(DateSavingsBegin&lt;&gt;"",DATEDIF(DateSavingsBegin,EventDate,"D"),""), "")</f>
        <v/>
      </c>
      <c r="C17" s="9">
        <f>IFERROR(IF(DaysUntilEvent&lt;&gt;"",DaysUntilEvent/7,""), "")</f>
        <v>0</v>
      </c>
      <c r="D17" s="9">
        <f>IFERROR(IF(OR(WeeksUntilEvent=0,WeeksUntilEvent=""),0,ROUNDDOWN(WeeksUntilEvent/2,0)), "")</f>
        <v>0</v>
      </c>
      <c r="E17" s="9" t="str">
        <f>IFERROR(IF(DateSavingsBegin&lt;&gt;"",DATEDIF(DateSavingsBegin,EventDate,"M"),""), "")</f>
        <v/>
      </c>
      <c r="F17" s="9" t="str">
        <f>IFERROR(IF(DateSavingsBegin&lt;&gt;"",DATEDIF(DateSavingsBegin,EventDate,"Y"),""), "")</f>
        <v/>
      </c>
    </row>
  </sheetData>
  <mergeCells count="13">
    <mergeCell ref="B10:C10"/>
    <mergeCell ref="B11:C11"/>
    <mergeCell ref="A13:F13"/>
    <mergeCell ref="A3:F3"/>
    <mergeCell ref="B4:C4"/>
    <mergeCell ref="D4:E4"/>
    <mergeCell ref="B5:C5"/>
    <mergeCell ref="D5:E5"/>
    <mergeCell ref="B6:C6"/>
    <mergeCell ref="D6:F11"/>
    <mergeCell ref="B7:C7"/>
    <mergeCell ref="B8:C8"/>
    <mergeCell ref="A9:C9"/>
  </mergeCells>
  <dataValidations count="23">
    <dataValidation allowBlank="1" showInputMessage="1" showErrorMessage="1" prompt="Time until goal is reached is automatically updated for each Time Interval in cells at right" sqref="A17"/>
    <dataValidation allowBlank="1" showInputMessage="1" showErrorMessage="1" prompt="Time Intervals are in cells at right, from column C through G" sqref="A16"/>
    <dataValidation allowBlank="1" showInputMessage="1" showErrorMessage="1" prompt="Amount to save is automatically updated for each Savings Internval in cells at right" sqref="A15"/>
    <dataValidation allowBlank="1" showInputMessage="1" showErrorMessage="1" prompt="Savings Intervals are in cells at right, from column C through G" sqref="A14"/>
    <dataValidation allowBlank="1" showInputMessage="1" showErrorMessage="1" prompt="Saving Plan Details are automatically updated in cells B17 through G21" sqref="A13"/>
    <dataValidation allowBlank="1" showInputMessage="1" showErrorMessage="1" prompt="Amount still need to be saved is automatically updated in this cell and Savings Plan is automatically updated in cells B17 through G21" sqref="B11:C11"/>
    <dataValidation allowBlank="1" showInputMessage="1" showErrorMessage="1" prompt="Amount still need to be saved is automatically updated in cell at right" sqref="A11"/>
    <dataValidation allowBlank="1" showInputMessage="1" showErrorMessage="1" prompt="Amount saved is automatically updated in this cell" sqref="B10:C10"/>
    <dataValidation allowBlank="1" showInputMessage="1" showErrorMessage="1" prompt="Amount saved is automatically updated in cell at right" sqref="A10"/>
    <dataValidation allowBlank="1" showInputMessage="1" showErrorMessage="1" prompt="Instruction is automatically updated in this cell and Pie chart in cell at right" sqref="A9:C9"/>
    <dataValidation allowBlank="1" showInputMessage="1" showErrorMessage="1" prompt="Current Savings Goal is automatically calculated in this cell" sqref="B8:C8"/>
    <dataValidation allowBlank="1" showInputMessage="1" showErrorMessage="1" prompt="Current Savings Goal is automatically calculated in cell at right" sqref="A8"/>
    <dataValidation allowBlank="1" showInputMessage="1" showErrorMessage="1" prompt="Enter Prior Savings in this cell" sqref="B7:C7"/>
    <dataValidation allowBlank="1" showInputMessage="1" showErrorMessage="1" prompt="Enter Prior Savings in cell at right" sqref="A7"/>
    <dataValidation allowBlank="1" showInputMessage="1" showErrorMessage="1" prompt="Enter Trip Cost in this cell" sqref="B6:C6"/>
    <dataValidation allowBlank="1" showInputMessage="1" showErrorMessage="1" prompt="Enter Trip Cost in cell at right" sqref="A6"/>
    <dataValidation type="list" errorStyle="warning" allowBlank="1" showInputMessage="1" showErrorMessage="1" error="Select Saving period from the list. Select CANCEL, then press ALT+DOWN ARROW for options, then DOWN ARROW and ENTER to make selection" prompt="Select Saving period in this cell. Press ALT+DOWN ARROW for options, then DOWN ARROW and ENTER to make selection" sqref="D5:E5">
      <formula1>"WEEKLY,BI-WEEKLY,MONTHLY,YEARLY"</formula1>
    </dataValidation>
    <dataValidation allowBlank="1" showInputMessage="1" showErrorMessage="1" prompt="Select Saving period in cell below" sqref="D4:E4"/>
    <dataValidation allowBlank="1" showInputMessage="1" showErrorMessage="1" prompt="Enter Saving End Date in the format Month/Day/Year in this cell" sqref="B5:C5"/>
    <dataValidation type="date" errorStyle="information" operator="greaterThan" allowBlank="1" showInputMessage="1" showErrorMessage="1" errorTitle="Finish Savings Date" error="Finish Savings Date should be after the Start Savings Date." prompt="Enter Saving End Date in cell below" sqref="B4:C4">
      <formula1>A4</formula1>
    </dataValidation>
    <dataValidation allowBlank="1" showInputMessage="1" showErrorMessage="1" prompt="Enter Saving Start Date in cell below" sqref="A4"/>
    <dataValidation allowBlank="1" showInputMessage="1" showErrorMessage="1" prompt="Title of this worksheet is in this cell. Enter Saving Start and End dates in cells B3 through C3. Select Saving period in cell E3. Enter other Saving details in cells B4 through D5" sqref="A3:F3"/>
    <dataValidation type="date" errorStyle="information" operator="lessThan" allowBlank="1" showInputMessage="1" showErrorMessage="1" errorTitle="Savings Start Date" error="Savings Start Date should be before the Finish Savings Date." prompt="Enter Saving Start Date in the format Month/Day/Year in this cell" sqref="A5">
      <formula1>B5</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16</vt:i4>
      </vt:variant>
    </vt:vector>
  </HeadingPairs>
  <TitlesOfParts>
    <vt:vector size="17" baseType="lpstr">
      <vt:lpstr>Sheet1</vt:lpstr>
      <vt:lpstr>AmountSaved</vt:lpstr>
      <vt:lpstr>AnnualSavings</vt:lpstr>
      <vt:lpstr>BiWeeklySavings</vt:lpstr>
      <vt:lpstr>BiWeeksUntilEvent</vt:lpstr>
      <vt:lpstr>DailySavings</vt:lpstr>
      <vt:lpstr>DateSavingsBegin</vt:lpstr>
      <vt:lpstr>DaysUntilEvent</vt:lpstr>
      <vt:lpstr>EventCost</vt:lpstr>
      <vt:lpstr>EventDate</vt:lpstr>
      <vt:lpstr>Goal</vt:lpstr>
      <vt:lpstr>MonthlySavings</vt:lpstr>
      <vt:lpstr>MonthsUntilEvent</vt:lpstr>
      <vt:lpstr>SavingFrequency</vt:lpstr>
      <vt:lpstr>SavingsToDate</vt:lpstr>
      <vt:lpstr>WeeklySavings</vt:lpstr>
      <vt:lpstr>WeeksUntilEvent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2023-08-11T10:54:27Z</dcterms:created>
  <dcterms:modified xsi:type="dcterms:W3CDTF">2023-08-11T11:08:32Z</dcterms:modified>
</cp:coreProperties>
</file>