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xcelndocs\"/>
    </mc:Choice>
  </mc:AlternateContent>
  <bookViews>
    <workbookView xWindow="0" yWindow="0" windowWidth="19200" windowHeight="8385"/>
  </bookViews>
  <sheets>
    <sheet name="Weekly Timesheet" sheetId="1" r:id="rId1"/>
    <sheet name="Bi-weekly Timesheet" sheetId="4" r:id="rId2"/>
    <sheet name="Monthly Timesheet" sheetId="5" r:id="rId3"/>
    <sheet name="Data" sheetId="2" r:id="rId4"/>
  </sheets>
  <definedNames>
    <definedName name="DateCalc" localSheetId="1">Data!$C$2:INDEX(Data!$C$2:$C$32,DAY(DATE('Bi-weekly Timesheet'!$C$11,MATCH('Bi-weekly Timesheet'!$D$11,Data!$B$2:$B$13,0)+1,0)))</definedName>
    <definedName name="DateCalc" localSheetId="2">Data!$C$2:INDEX(Data!$C$2:$C$32,DAY(DATE('Monthly Timesheet'!$C$11,MATCH('Monthly Timesheet'!$D$11,Data!$B$2:$B$13,0)+1,0)))</definedName>
    <definedName name="DateCalc">Data!$C$2:INDEX(Data!$C$2:$C$32,DAY(DATE('Weekly Timesheet'!$C$12,MATCH('Weekly Timesheet'!$D$12,Data!$B$2:$B$13,0)+1,0)))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5" l="1"/>
  <c r="G48" i="5"/>
  <c r="H47" i="5"/>
  <c r="G47" i="5"/>
  <c r="H19" i="5" l="1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H19" i="4"/>
  <c r="H20" i="4"/>
  <c r="H23" i="4"/>
  <c r="H24" i="4"/>
  <c r="H25" i="4"/>
  <c r="H27" i="4"/>
  <c r="H28" i="4"/>
  <c r="H29" i="4"/>
  <c r="H30" i="4"/>
  <c r="H31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H20" i="1"/>
  <c r="H21" i="1"/>
  <c r="H24" i="1"/>
  <c r="H25" i="1"/>
  <c r="G24" i="1"/>
  <c r="G25" i="1"/>
  <c r="G20" i="1"/>
  <c r="G21" i="1"/>
  <c r="G18" i="5"/>
  <c r="H18" i="5"/>
  <c r="H19" i="1"/>
  <c r="G19" i="1"/>
  <c r="F50" i="5" l="1"/>
  <c r="F33" i="4" l="1"/>
  <c r="F27" i="1"/>
  <c r="C18" i="5" l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B18" i="5"/>
  <c r="C18" i="4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B18" i="4"/>
  <c r="B19" i="4" s="1"/>
  <c r="I19" i="4" s="1"/>
  <c r="H50" i="5" l="1"/>
  <c r="I18" i="5"/>
  <c r="I18" i="4"/>
  <c r="H27" i="1"/>
  <c r="G27" i="1"/>
  <c r="G50" i="5"/>
  <c r="H33" i="4"/>
  <c r="G33" i="4"/>
  <c r="B19" i="5"/>
  <c r="I19" i="5" s="1"/>
  <c r="B20" i="4"/>
  <c r="I20" i="4" s="1"/>
  <c r="B20" i="5" l="1"/>
  <c r="I20" i="5" s="1"/>
  <c r="B21" i="4"/>
  <c r="I21" i="4" s="1"/>
  <c r="C19" i="1"/>
  <c r="C20" i="1" s="1"/>
  <c r="C21" i="1" s="1"/>
  <c r="B19" i="1"/>
  <c r="I19" i="1" s="1"/>
  <c r="C24" i="1" l="1"/>
  <c r="C25" i="1" s="1"/>
  <c r="C22" i="1"/>
  <c r="C23" i="1" s="1"/>
  <c r="B21" i="5"/>
  <c r="I21" i="5" s="1"/>
  <c r="B22" i="4"/>
  <c r="I22" i="4" s="1"/>
  <c r="B20" i="1"/>
  <c r="I20" i="1" s="1"/>
  <c r="B22" i="5" l="1"/>
  <c r="I22" i="5" s="1"/>
  <c r="B23" i="4"/>
  <c r="I23" i="4" s="1"/>
  <c r="B21" i="1"/>
  <c r="I21" i="1" l="1"/>
  <c r="B22" i="1"/>
  <c r="B23" i="5"/>
  <c r="I23" i="5" s="1"/>
  <c r="B24" i="4"/>
  <c r="I24" i="4" s="1"/>
  <c r="I22" i="1" l="1"/>
  <c r="B23" i="1"/>
  <c r="I23" i="1" s="1"/>
  <c r="B25" i="4"/>
  <c r="I25" i="4" s="1"/>
  <c r="B24" i="5"/>
  <c r="I24" i="5" s="1"/>
  <c r="B26" i="4" l="1"/>
  <c r="I26" i="4" s="1"/>
  <c r="B25" i="5"/>
  <c r="I25" i="5" s="1"/>
  <c r="B27" i="4"/>
  <c r="I27" i="4" s="1"/>
  <c r="B24" i="1"/>
  <c r="I24" i="1" s="1"/>
  <c r="B26" i="5" l="1"/>
  <c r="I26" i="5" s="1"/>
  <c r="B28" i="4"/>
  <c r="I28" i="4" s="1"/>
  <c r="B25" i="1"/>
  <c r="I25" i="1" s="1"/>
  <c r="B27" i="5" l="1"/>
  <c r="I27" i="5" s="1"/>
  <c r="B29" i="4"/>
  <c r="I29" i="4" s="1"/>
  <c r="I27" i="1"/>
  <c r="B28" i="5" l="1"/>
  <c r="I28" i="5" s="1"/>
  <c r="B30" i="4"/>
  <c r="I30" i="4" s="1"/>
  <c r="B29" i="5" l="1"/>
  <c r="I29" i="5" s="1"/>
  <c r="B31" i="4"/>
  <c r="I31" i="4" s="1"/>
  <c r="B30" i="5" l="1"/>
  <c r="I30" i="5" s="1"/>
  <c r="I33" i="4"/>
  <c r="B31" i="5" l="1"/>
  <c r="I31" i="5" s="1"/>
  <c r="B32" i="5" l="1"/>
  <c r="I32" i="5" s="1"/>
  <c r="B33" i="5" l="1"/>
  <c r="I33" i="5" s="1"/>
  <c r="B34" i="5" l="1"/>
  <c r="I34" i="5" s="1"/>
  <c r="B35" i="5" l="1"/>
  <c r="I35" i="5" s="1"/>
  <c r="B36" i="5" l="1"/>
  <c r="I36" i="5" s="1"/>
  <c r="B37" i="5" l="1"/>
  <c r="I37" i="5" s="1"/>
  <c r="B38" i="5" l="1"/>
  <c r="I38" i="5" s="1"/>
  <c r="B39" i="5" l="1"/>
  <c r="I39" i="5" s="1"/>
  <c r="B40" i="5" l="1"/>
  <c r="I40" i="5" s="1"/>
  <c r="B41" i="5" l="1"/>
  <c r="I41" i="5" s="1"/>
  <c r="B42" i="5" l="1"/>
  <c r="I42" i="5" s="1"/>
  <c r="B43" i="5" l="1"/>
  <c r="I43" i="5" s="1"/>
  <c r="B44" i="5" l="1"/>
  <c r="I44" i="5" s="1"/>
  <c r="B45" i="5" l="1"/>
  <c r="I45" i="5" s="1"/>
  <c r="B46" i="5" l="1"/>
  <c r="I46" i="5" l="1"/>
  <c r="I50" i="5" s="1"/>
  <c r="B47" i="5"/>
  <c r="B48" i="5" l="1"/>
  <c r="I48" i="5" s="1"/>
  <c r="I47" i="5"/>
</calcChain>
</file>

<file path=xl/sharedStrings.xml><?xml version="1.0" encoding="utf-8"?>
<sst xmlns="http://schemas.openxmlformats.org/spreadsheetml/2006/main" count="110" uniqueCount="62">
  <si>
    <t>Year</t>
  </si>
  <si>
    <t>Month</t>
  </si>
  <si>
    <t>Date</t>
  </si>
  <si>
    <t>Years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</si>
  <si>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</si>
  <si>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</si>
  <si>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</si>
  <si>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</si>
  <si>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</si>
  <si>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</si>
  <si>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</si>
  <si>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</si>
  <si>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</si>
  <si>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</si>
  <si>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</si>
  <si>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</si>
  <si>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</si>
  <si>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Days</t>
  </si>
  <si>
    <t>In Time</t>
  </si>
  <si>
    <t>Out Time</t>
  </si>
  <si>
    <t>Regular Hours</t>
  </si>
  <si>
    <t>Total Pay</t>
  </si>
  <si>
    <t>Weekend</t>
  </si>
  <si>
    <t>Sat &amp; Sun</t>
  </si>
  <si>
    <t>Sun &amp; Mon</t>
  </si>
  <si>
    <t>Mon &amp; Tue</t>
  </si>
  <si>
    <t>Tue &amp; Wed</t>
  </si>
  <si>
    <t>Wed &amp; Thu</t>
  </si>
  <si>
    <t>Thu &amp; Fri</t>
  </si>
  <si>
    <t>Fri &amp; Sat</t>
  </si>
  <si>
    <t>Start Time</t>
  </si>
  <si>
    <t>Regular Pay (hourly)</t>
  </si>
  <si>
    <t>Overtime Pay (hourly)</t>
  </si>
  <si>
    <t>Sat Only</t>
  </si>
  <si>
    <t>Sun Only</t>
  </si>
  <si>
    <t>Mon Only</t>
  </si>
  <si>
    <t>Tue Only</t>
  </si>
  <si>
    <t>Wed Only</t>
  </si>
  <si>
    <t>Thu Only</t>
  </si>
  <si>
    <t>Fri Only</t>
  </si>
  <si>
    <t>No Weekend</t>
  </si>
  <si>
    <t>Day</t>
  </si>
  <si>
    <t>Weekly Summary</t>
  </si>
  <si>
    <t>Weekly TimeSheet Calculator</t>
  </si>
  <si>
    <t>[Company Name]</t>
  </si>
  <si>
    <t>Employee Name:</t>
  </si>
  <si>
    <t>Department:</t>
  </si>
  <si>
    <t>First Line Manager:</t>
  </si>
  <si>
    <t>Bi-weekly Summary</t>
  </si>
  <si>
    <t>Monthly Summary</t>
  </si>
  <si>
    <t>Check Box</t>
  </si>
  <si>
    <t>OT Hours</t>
  </si>
  <si>
    <t>Regular Hrs</t>
  </si>
  <si>
    <t>Break Hrs</t>
  </si>
  <si>
    <t>Alfred Pennyworth</t>
  </si>
  <si>
    <t>Housekeeping</t>
  </si>
  <si>
    <t>Bruce Wayne</t>
  </si>
  <si>
    <t>Weekly Timesheet Template</t>
  </si>
  <si>
    <t>Bi-Weekly Timesheet Template</t>
  </si>
  <si>
    <t>Monthly Timesheet Template</t>
  </si>
  <si>
    <t>Bi -Weekly TimeSheet Calculator</t>
  </si>
  <si>
    <t>Monthly TimeSheet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</si>
</sst>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"/>
    <numFmt numFmtId="165" formatCode="dd"/>
    <numFmt numFmtId="166" formatCode="0.0"/>
    <numFmt numFmtId="167" formatCode="0.000"/>
  </numFmts>
  <fonts count="21" x14ac:knownFonts="1">
    <font>
      <sz val="10"/>
      <color theme="1"/>
      <name val="Verdana"/>
      <family val="2"/>
    </font>
    <font>
      <sz val="8"/>
      <color rgb="FF000000"/>
      <name val="Segoe UI"/>
      <family val="2"/>
    </font>
    <font>
      <u/>
      <sz val="10"/>
      <color theme="10"/>
      <name val="Verdana"/>
      <family val="2"/>
    </font>
    <font>
      <sz val="16"/>
      <color theme="0"/>
      <name val="Arial"/>
      <family val="2"/>
    </font>
    <font>
      <sz val="10"/>
      <color theme="1"/>
      <name val="Arial"/>
      <family val="2"/>
    </font>
    <font>
      <sz val="12"/>
      <color theme="3" tint="-0.249977111117893"/>
      <name val="Arial"/>
      <family val="2"/>
    </font>
    <font>
      <sz val="10"/>
      <color theme="10"/>
      <name val="Arial"/>
      <family val="2"/>
    </font>
    <font>
      <i/>
      <sz val="9"/>
      <color theme="1"/>
      <name val="Arial"/>
      <family val="2"/>
    </font>
    <font>
      <i/>
      <sz val="9"/>
      <color theme="4" tint="-0.499984740745262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8" tint="-0.249977111117893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7C1C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7030A0"/>
      </right>
      <top style="thin">
        <color rgb="FF7030A0"/>
      </top>
      <bottom style="double">
        <color rgb="FF7030A0"/>
      </bottom>
      <diagonal/>
    </border>
    <border>
      <left/>
      <right/>
      <top style="thin">
        <color rgb="FF7030A0"/>
      </top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 style="thin">
        <color rgb="FF7030A0"/>
      </left>
      <right style="thin">
        <color indexed="64"/>
      </right>
      <top style="thin">
        <color rgb="FF703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030A0"/>
      </top>
      <bottom style="thin">
        <color indexed="64"/>
      </bottom>
      <diagonal/>
    </border>
    <border>
      <left style="thin">
        <color indexed="64"/>
      </left>
      <right style="thin">
        <color rgb="FF7030A0"/>
      </right>
      <top style="thin">
        <color rgb="FF7030A0"/>
      </top>
      <bottom style="thin">
        <color indexed="64"/>
      </bottom>
      <diagonal/>
    </border>
    <border>
      <left/>
      <right style="thin">
        <color rgb="FF7030A0"/>
      </right>
      <top/>
      <bottom style="double">
        <color rgb="FF7030A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/>
    <xf numFmtId="0" fontId="4" fillId="4" borderId="0" xfId="0" applyFont="1" applyFill="1" applyBorder="1"/>
    <xf numFmtId="0" fontId="8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4" fillId="0" borderId="6" xfId="0" applyFont="1" applyBorder="1"/>
    <xf numFmtId="0" fontId="9" fillId="0" borderId="0" xfId="0" applyFont="1" applyBorder="1"/>
    <xf numFmtId="0" fontId="4" fillId="0" borderId="0" xfId="0" applyNumberFormat="1" applyFont="1"/>
    <xf numFmtId="167" fontId="4" fillId="0" borderId="0" xfId="0" applyNumberFormat="1" applyFont="1"/>
    <xf numFmtId="20" fontId="4" fillId="0" borderId="7" xfId="0" applyNumberFormat="1" applyFont="1" applyBorder="1"/>
    <xf numFmtId="20" fontId="4" fillId="0" borderId="0" xfId="0" applyNumberFormat="1" applyFont="1"/>
    <xf numFmtId="0" fontId="10" fillId="0" borderId="6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5" borderId="0" xfId="0" applyFont="1" applyFill="1"/>
    <xf numFmtId="0" fontId="16" fillId="5" borderId="0" xfId="0" applyFont="1" applyFill="1" applyAlignment="1">
      <alignment horizontal="left" vertical="center"/>
    </xf>
    <xf numFmtId="0" fontId="17" fillId="5" borderId="0" xfId="0" applyFont="1" applyFill="1" applyAlignment="1">
      <alignment vertical="center"/>
    </xf>
    <xf numFmtId="0" fontId="4" fillId="7" borderId="0" xfId="0" applyFont="1" applyFill="1" applyBorder="1" applyAlignment="1">
      <alignment horizontal="centerContinuous" vertical="center"/>
    </xf>
    <xf numFmtId="0" fontId="13" fillId="5" borderId="2" xfId="0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20" fontId="9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164" fontId="9" fillId="6" borderId="2" xfId="0" applyNumberFormat="1" applyFont="1" applyFill="1" applyBorder="1" applyAlignment="1">
      <alignment horizontal="center"/>
    </xf>
    <xf numFmtId="165" fontId="9" fillId="6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7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166" fontId="15" fillId="0" borderId="0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166" fontId="14" fillId="0" borderId="7" xfId="0" applyNumberFormat="1" applyFont="1" applyBorder="1" applyAlignment="1">
      <alignment horizontal="center"/>
    </xf>
    <xf numFmtId="0" fontId="10" fillId="0" borderId="15" xfId="0" applyFont="1" applyBorder="1"/>
    <xf numFmtId="0" fontId="10" fillId="0" borderId="14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166" fontId="20" fillId="0" borderId="0" xfId="0" applyNumberFormat="1" applyFont="1" applyFill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10" fillId="0" borderId="16" xfId="0" applyFont="1" applyBorder="1"/>
    <xf numFmtId="0" fontId="4" fillId="0" borderId="16" xfId="0" applyFont="1" applyBorder="1"/>
    <xf numFmtId="0" fontId="7" fillId="3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Continuous" vertical="top"/>
    </xf>
    <xf numFmtId="0" fontId="4" fillId="7" borderId="7" xfId="0" applyFont="1" applyFill="1" applyBorder="1" applyAlignment="1">
      <alignment vertical="center"/>
    </xf>
    <xf numFmtId="0" fontId="10" fillId="0" borderId="20" xfId="0" applyFont="1" applyBorder="1"/>
    <xf numFmtId="166" fontId="19" fillId="0" borderId="7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0" borderId="15" xfId="0" applyFont="1" applyBorder="1"/>
    <xf numFmtId="0" fontId="18" fillId="5" borderId="2" xfId="0" applyFont="1" applyFill="1" applyBorder="1"/>
    <xf numFmtId="14" fontId="4" fillId="0" borderId="2" xfId="0" applyNumberFormat="1" applyFont="1" applyBorder="1"/>
    <xf numFmtId="0" fontId="4" fillId="0" borderId="21" xfId="0" applyFont="1" applyBorder="1"/>
    <xf numFmtId="0" fontId="9" fillId="2" borderId="2" xfId="0" applyFont="1" applyFill="1" applyBorder="1" applyAlignment="1">
      <alignment horizontal="center" vertical="center"/>
    </xf>
    <xf numFmtId="166" fontId="9" fillId="4" borderId="2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/>
    </xf>
    <xf numFmtId="164" fontId="9" fillId="4" borderId="2" xfId="0" applyNumberFormat="1" applyFont="1" applyFill="1" applyBorder="1" applyAlignment="1">
      <alignment horizontal="center"/>
    </xf>
    <xf numFmtId="20" fontId="9" fillId="4" borderId="2" xfId="0" applyNumberFormat="1" applyFont="1" applyFill="1" applyBorder="1" applyAlignment="1">
      <alignment horizontal="center"/>
    </xf>
    <xf numFmtId="0" fontId="17" fillId="5" borderId="0" xfId="0" applyFont="1" applyFill="1" applyAlignment="1">
      <alignment horizontal="left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top"/>
    </xf>
    <xf numFmtId="0" fontId="4" fillId="7" borderId="5" xfId="0" applyFont="1" applyFill="1" applyBorder="1" applyAlignment="1">
      <alignment horizontal="center" vertical="top"/>
    </xf>
    <xf numFmtId="0" fontId="6" fillId="4" borderId="0" xfId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center" vertical="top"/>
    </xf>
    <xf numFmtId="0" fontId="5" fillId="7" borderId="7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14"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</dxfs>
  <tableStyles count="0" defaultTableStyle="TableStyleMedium2" defaultPivotStyle="PivotStyleLight16"/>
  <colors>
    <mruColors>
      <color rgb="FFF7C1C9"/>
      <color rgb="FFFFC5C5"/>
      <color rgb="FFF3A7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Data!$F$2" lockText="1" noThreeD="1"/>
</file>

<file path=xl/ctrlProps/ctrlProp2.xml><?xml version="1.0" encoding="utf-8"?>
<formControlPr xmlns="http://schemas.microsoft.com/office/spreadsheetml/2009/9/main" objectType="CheckBox" checked="Checked" fmlaLink="Data!$F$2" lockText="1" noThreeD="1"/>
</file>

<file path=xl/ctrlProps/ctrlProp3.xml><?xml version="1.0" encoding="utf-8"?>
<formControlPr xmlns="http://schemas.microsoft.com/office/spreadsheetml/2009/9/main" objectType="CheckBox" checked="Checked" fmlaLink="Data!$F$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atebuffet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atebuffet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atebuffe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9525</xdr:rowOff>
        </xdr:from>
        <xdr:to>
          <xdr:col>7</xdr:col>
          <xdr:colOff>142875</xdr:colOff>
          <xdr:row>12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Weekends paid at overtime rate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123825</xdr:colOff>
      <xdr:row>0</xdr:row>
      <xdr:rowOff>47625</xdr:rowOff>
    </xdr:from>
    <xdr:to>
      <xdr:col>8</xdr:col>
      <xdr:colOff>685800</xdr:colOff>
      <xdr:row>1</xdr:row>
      <xdr:rowOff>9525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69F4138C-13C1-B658-45DF-513E39E01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47625"/>
          <a:ext cx="12763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</xdr:row>
          <xdr:rowOff>9525</xdr:rowOff>
        </xdr:from>
        <xdr:to>
          <xdr:col>7</xdr:col>
          <xdr:colOff>428625</xdr:colOff>
          <xdr:row>11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Weekends paid at overtime rate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123825</xdr:colOff>
      <xdr:row>0</xdr:row>
      <xdr:rowOff>47625</xdr:rowOff>
    </xdr:from>
    <xdr:to>
      <xdr:col>8</xdr:col>
      <xdr:colOff>514350</xdr:colOff>
      <xdr:row>0</xdr:row>
      <xdr:rowOff>685800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69F4138C-13C1-B658-45DF-513E39E01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7625"/>
          <a:ext cx="1276350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</xdr:row>
          <xdr:rowOff>9525</xdr:rowOff>
        </xdr:from>
        <xdr:to>
          <xdr:col>7</xdr:col>
          <xdr:colOff>428625</xdr:colOff>
          <xdr:row>11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Weekends paid at overtime rate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123825</xdr:colOff>
      <xdr:row>0</xdr:row>
      <xdr:rowOff>47625</xdr:rowOff>
    </xdr:from>
    <xdr:to>
      <xdr:col>8</xdr:col>
      <xdr:colOff>514350</xdr:colOff>
      <xdr:row>0</xdr:row>
      <xdr:rowOff>685800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69F4138C-13C1-B658-45DF-513E39E01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47625"/>
          <a:ext cx="12763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28"/>
  <sheetViews>
    <sheetView showGridLines="0" tabSelected="1" workbookViewId="0">
      <selection activeCell="K6" sqref="K6"/>
    </sheetView>
  </sheetViews>
  <sheetFormatPr defaultRowHeight="12.75" x14ac:dyDescent="0.2"/>
  <cols>
    <col min="1" max="1" width="0.875" style="1" customWidth="1"/>
    <col min="2" max="2" width="7.25" style="1" customWidth="1"/>
    <col min="3" max="3" width="8.625" style="1" bestFit="1" customWidth="1"/>
    <col min="4" max="4" width="11.625" style="1" customWidth="1"/>
    <col min="5" max="5" width="15" style="1" bestFit="1" customWidth="1"/>
    <col min="6" max="6" width="11.625" style="1" customWidth="1"/>
    <col min="7" max="7" width="15.375" style="1" customWidth="1"/>
    <col min="8" max="8" width="9.375" style="1" customWidth="1"/>
    <col min="9" max="9" width="9.5" style="1" customWidth="1"/>
    <col min="10" max="10" width="22.125" style="1" customWidth="1"/>
    <col min="11" max="11" width="12.375" style="1" customWidth="1"/>
    <col min="12" max="12" width="17.875" style="1" bestFit="1" customWidth="1"/>
    <col min="13" max="13" width="19.25" style="1" bestFit="1" customWidth="1"/>
    <col min="14" max="16384" width="9" style="1"/>
  </cols>
  <sheetData>
    <row r="1" spans="1:12" ht="53.25" customHeight="1" x14ac:dyDescent="0.2">
      <c r="A1" s="66" t="s">
        <v>57</v>
      </c>
      <c r="B1" s="66"/>
      <c r="C1" s="66"/>
      <c r="D1" s="66"/>
      <c r="E1" s="66"/>
      <c r="F1" s="21"/>
      <c r="G1" s="21"/>
      <c r="H1" s="22"/>
      <c r="I1" s="22"/>
    </row>
    <row r="4" spans="1:12" ht="25.5" customHeight="1" x14ac:dyDescent="0.2">
      <c r="B4" s="67" t="s">
        <v>43</v>
      </c>
      <c r="C4" s="68"/>
      <c r="D4" s="68"/>
      <c r="E4" s="68"/>
      <c r="F4" s="68"/>
      <c r="G4" s="68"/>
      <c r="H4" s="68"/>
      <c r="I4" s="69"/>
      <c r="J4" s="2"/>
    </row>
    <row r="5" spans="1:12" s="2" customFormat="1" ht="25.5" customHeight="1" x14ac:dyDescent="0.2">
      <c r="B5" s="70" t="s">
        <v>44</v>
      </c>
      <c r="C5" s="71"/>
      <c r="D5" s="71"/>
      <c r="E5" s="71"/>
      <c r="F5" s="71"/>
      <c r="G5" s="71"/>
      <c r="H5" s="71"/>
      <c r="I5" s="72"/>
      <c r="J5" s="3"/>
    </row>
    <row r="6" spans="1:12" ht="18.75" customHeight="1" x14ac:dyDescent="0.2">
      <c r="B6" s="74" t="s">
        <v>45</v>
      </c>
      <c r="C6" s="75"/>
      <c r="D6" s="76" t="s">
        <v>54</v>
      </c>
      <c r="E6" s="76"/>
      <c r="F6" s="76"/>
      <c r="G6" s="76"/>
      <c r="H6" s="4"/>
      <c r="I6" s="5"/>
      <c r="J6" s="6"/>
    </row>
    <row r="7" spans="1:12" ht="18.75" customHeight="1" x14ac:dyDescent="0.2">
      <c r="B7" s="74" t="s">
        <v>46</v>
      </c>
      <c r="C7" s="75"/>
      <c r="D7" s="76" t="s">
        <v>55</v>
      </c>
      <c r="E7" s="76"/>
      <c r="F7" s="76"/>
      <c r="G7" s="76"/>
      <c r="H7" s="4"/>
      <c r="I7" s="5"/>
      <c r="J7" s="73"/>
    </row>
    <row r="8" spans="1:12" ht="18.75" customHeight="1" x14ac:dyDescent="0.2">
      <c r="B8" s="74" t="s">
        <v>47</v>
      </c>
      <c r="C8" s="75"/>
      <c r="D8" s="76" t="s">
        <v>56</v>
      </c>
      <c r="E8" s="76"/>
      <c r="F8" s="76"/>
      <c r="G8" s="76"/>
      <c r="H8" s="4"/>
      <c r="I8" s="5"/>
      <c r="J8" s="73"/>
    </row>
    <row r="9" spans="1:12" x14ac:dyDescent="0.2">
      <c r="B9" s="7"/>
      <c r="C9" s="8"/>
      <c r="D9" s="8"/>
      <c r="E9" s="4"/>
      <c r="F9" s="4"/>
      <c r="G9" s="4"/>
      <c r="H9" s="4"/>
      <c r="I9" s="5"/>
    </row>
    <row r="10" spans="1:12" x14ac:dyDescent="0.2">
      <c r="B10" s="7"/>
      <c r="C10" s="8"/>
      <c r="D10" s="8"/>
      <c r="E10" s="4"/>
      <c r="F10" s="4"/>
      <c r="G10" s="4"/>
      <c r="H10" s="4"/>
      <c r="I10" s="5"/>
    </row>
    <row r="11" spans="1:12" x14ac:dyDescent="0.2">
      <c r="B11" s="9"/>
      <c r="C11" s="33" t="s">
        <v>0</v>
      </c>
      <c r="D11" s="33" t="s">
        <v>1</v>
      </c>
      <c r="E11" s="33" t="s">
        <v>2</v>
      </c>
      <c r="F11" s="34" t="s">
        <v>22</v>
      </c>
      <c r="G11" s="4"/>
      <c r="H11" s="4"/>
      <c r="I11" s="5"/>
    </row>
    <row r="12" spans="1:12" x14ac:dyDescent="0.2">
      <c r="B12" s="9"/>
      <c r="C12" s="35">
        <v>2023</v>
      </c>
      <c r="D12" s="35" t="s">
        <v>6</v>
      </c>
      <c r="E12" s="35">
        <v>1</v>
      </c>
      <c r="F12" s="35" t="s">
        <v>23</v>
      </c>
      <c r="G12" s="4"/>
      <c r="H12" s="4"/>
      <c r="I12" s="5"/>
    </row>
    <row r="13" spans="1:12" x14ac:dyDescent="0.2">
      <c r="B13" s="9"/>
      <c r="C13" s="10"/>
      <c r="D13" s="10"/>
      <c r="E13" s="4"/>
      <c r="F13" s="4"/>
      <c r="G13" s="10"/>
      <c r="H13" s="10"/>
      <c r="I13" s="5"/>
    </row>
    <row r="14" spans="1:12" ht="27" customHeight="1" x14ac:dyDescent="0.2">
      <c r="B14" s="9"/>
      <c r="C14" s="36" t="s">
        <v>30</v>
      </c>
      <c r="D14" s="36" t="s">
        <v>20</v>
      </c>
      <c r="E14" s="36" t="s">
        <v>31</v>
      </c>
      <c r="F14" s="36" t="s">
        <v>32</v>
      </c>
      <c r="G14" s="4"/>
      <c r="H14" s="4"/>
      <c r="I14" s="5"/>
    </row>
    <row r="15" spans="1:12" x14ac:dyDescent="0.2">
      <c r="B15" s="9"/>
      <c r="C15" s="28">
        <v>0.375</v>
      </c>
      <c r="D15" s="35">
        <v>6</v>
      </c>
      <c r="E15" s="35">
        <v>30</v>
      </c>
      <c r="F15" s="35">
        <v>50</v>
      </c>
      <c r="G15" s="4"/>
      <c r="H15" s="4"/>
      <c r="I15" s="5"/>
      <c r="K15" s="11"/>
      <c r="L15" s="12"/>
    </row>
    <row r="16" spans="1:12" x14ac:dyDescent="0.2">
      <c r="B16" s="9"/>
      <c r="C16" s="4"/>
      <c r="D16" s="4"/>
      <c r="E16" s="4"/>
      <c r="F16" s="4"/>
      <c r="G16" s="4"/>
      <c r="H16" s="4"/>
      <c r="I16" s="13"/>
    </row>
    <row r="17" spans="2:11" x14ac:dyDescent="0.2">
      <c r="B17" s="9"/>
      <c r="C17" s="4"/>
      <c r="D17" s="4"/>
      <c r="E17" s="4"/>
      <c r="F17" s="4"/>
      <c r="G17" s="4"/>
      <c r="H17" s="4"/>
      <c r="I17" s="5"/>
    </row>
    <row r="18" spans="2:11" x14ac:dyDescent="0.2">
      <c r="B18" s="25" t="s">
        <v>41</v>
      </c>
      <c r="C18" s="25" t="s">
        <v>2</v>
      </c>
      <c r="D18" s="25" t="s">
        <v>18</v>
      </c>
      <c r="E18" s="25" t="s">
        <v>19</v>
      </c>
      <c r="F18" s="25" t="s">
        <v>53</v>
      </c>
      <c r="G18" s="25" t="s">
        <v>52</v>
      </c>
      <c r="H18" s="25" t="s">
        <v>51</v>
      </c>
      <c r="I18" s="25" t="s">
        <v>21</v>
      </c>
    </row>
    <row r="19" spans="2:11" x14ac:dyDescent="0.2">
      <c r="B19" s="26">
        <f>DATE($C$12,MATCH($D$12,Data!$B$2:$B$13,0),'Weekly Timesheet'!$E$12)</f>
        <v>44958</v>
      </c>
      <c r="C19" s="27">
        <f>DATE($C$12,MATCH($D$12,Data!$B$2:$B$13,0),'Weekly Timesheet'!$E$12)</f>
        <v>44958</v>
      </c>
      <c r="D19" s="28">
        <v>0.375</v>
      </c>
      <c r="E19" s="28">
        <v>0.75</v>
      </c>
      <c r="F19" s="29">
        <v>1</v>
      </c>
      <c r="G19" s="29">
        <f>IFERROR(IF(AND(D19&lt;&gt;"",E19&lt;&gt;""),IF(D19&gt;$C$15+TIME($D$15,($D$15-INT($D$15))*60,0),0,IF(E19&gt;$C$15+TIME($D$15,($D$15-INT($D$15))*60,0),MIN(TIME($D$15,($D$15-INT($D$15))*60,0),($C$15+TIME($D$15,($D$15-INT($D$15))*60,0)-D19)),MIN(IF((E19-$C$15)&lt;0,0,(E19-$C$15)),(E19-D19))))*24,"")-F19,"")</f>
        <v>5</v>
      </c>
      <c r="H19" s="29">
        <f>IF(AND(D19&lt;&gt;"",E19&lt;&gt;""),((IF(D19&lt;$C$15,MIN($C$15-D19,E19-D19),0)+IF(E19&gt;$C$15+TIME($D$15,($D$15-INT($D$15))*60,0),MIN((E19-$C$15-TIME($D$15,($D$15-INT($D$15))*60,0)),(E19-D19)),0))*24),"")</f>
        <v>3</v>
      </c>
      <c r="I19" s="29">
        <f>IFERROR(G19*IF(AND(ISNUMBER(SEARCH(TEXT(B19,"ddd"),$F$12)),Data!$F$2),$F$15,$E$15)+H19*$F$15,"")</f>
        <v>300</v>
      </c>
      <c r="J19" s="14"/>
      <c r="K19" s="14"/>
    </row>
    <row r="20" spans="2:11" x14ac:dyDescent="0.2">
      <c r="B20" s="26">
        <f>B19+1</f>
        <v>44959</v>
      </c>
      <c r="C20" s="27">
        <f>C19+1</f>
        <v>44959</v>
      </c>
      <c r="D20" s="28"/>
      <c r="E20" s="28"/>
      <c r="F20" s="29"/>
      <c r="G20" s="29" t="str">
        <f t="shared" ref="G20:G25" si="0">IFERROR(IF(AND(D20&lt;&gt;"",E20&lt;&gt;""),IF(D20&gt;$C$15+TIME($D$15,($D$15-INT($D$15))*60,0),0,IF(E20&gt;$C$15+TIME($D$15,($D$15-INT($D$15))*60,0),MIN(TIME($D$15,($D$15-INT($D$15))*60,0),($C$15+TIME($D$15,($D$15-INT($D$15))*60,0)-D20)),MIN(IF((E20-$C$15)&lt;0,0,(E20-$C$15)),(E20-D20))))*24,"")-F20,"")</f>
        <v/>
      </c>
      <c r="H20" s="29" t="str">
        <f t="shared" ref="H20:H25" si="1">IF(AND(D20&lt;&gt;"",E20&lt;&gt;""),((IF(D20&lt;$C$15,MIN($C$15-D20,E20-D20),0)+IF(E20&gt;$C$15+TIME($D$15,($D$15-INT($D$15))*60,0),MIN((E20-$C$15-TIME($D$15,($D$15-INT($D$15))*60,0)),(E20-D20)),0))*24),"")</f>
        <v/>
      </c>
      <c r="I20" s="29" t="str">
        <f>IFERROR(G20*IF(AND(ISNUMBER(SEARCH(TEXT(B20,"ddd"),$F$12)),Data!$F$2),$F$15,$E$15)+H20*$F$15,"")</f>
        <v/>
      </c>
      <c r="J20" s="14"/>
    </row>
    <row r="21" spans="2:11" x14ac:dyDescent="0.2">
      <c r="B21" s="26">
        <f t="shared" ref="B21:C25" si="2">B20+1</f>
        <v>44960</v>
      </c>
      <c r="C21" s="27">
        <f t="shared" si="2"/>
        <v>44960</v>
      </c>
      <c r="D21" s="28"/>
      <c r="E21" s="28"/>
      <c r="F21" s="29"/>
      <c r="G21" s="29" t="str">
        <f t="shared" si="0"/>
        <v/>
      </c>
      <c r="H21" s="29" t="str">
        <f t="shared" si="1"/>
        <v/>
      </c>
      <c r="I21" s="29" t="str">
        <f>IFERROR(G21*IF(AND(ISNUMBER(SEARCH(TEXT(B21,"ddd"),$F$12)),Data!$F$2),$F$15,$E$15)+H21*$F$15,"")</f>
        <v/>
      </c>
      <c r="J21" s="14"/>
    </row>
    <row r="22" spans="2:11" x14ac:dyDescent="0.2">
      <c r="B22" s="30">
        <f t="shared" si="2"/>
        <v>44961</v>
      </c>
      <c r="C22" s="31">
        <f t="shared" ref="C22" si="3">C21+1</f>
        <v>44961</v>
      </c>
      <c r="D22" s="32"/>
      <c r="E22" s="32"/>
      <c r="F22" s="32"/>
      <c r="G22" s="32"/>
      <c r="H22" s="61">
        <v>2</v>
      </c>
      <c r="I22" s="29">
        <f>IFERROR(G22*IF(AND(ISNUMBER(SEARCH(TEXT(B22,"ddd"),$F$12)),Data!$F$2),$F$15,$E$15)+H22*$F$15,"")</f>
        <v>100</v>
      </c>
    </row>
    <row r="23" spans="2:11" x14ac:dyDescent="0.2">
      <c r="B23" s="30">
        <f t="shared" si="2"/>
        <v>44962</v>
      </c>
      <c r="C23" s="31">
        <f t="shared" ref="C23" si="4">C22+1</f>
        <v>44962</v>
      </c>
      <c r="D23" s="32"/>
      <c r="E23" s="32"/>
      <c r="F23" s="32"/>
      <c r="G23" s="32"/>
      <c r="H23" s="32">
        <v>1</v>
      </c>
      <c r="I23" s="29">
        <f>IFERROR(G23*IF(AND(ISNUMBER(SEARCH(TEXT(B23,"ddd"),$F$12)),Data!$F$2),$F$15,$E$15)+H23*$F$15,"")</f>
        <v>50</v>
      </c>
    </row>
    <row r="24" spans="2:11" x14ac:dyDescent="0.2">
      <c r="B24" s="26">
        <f t="shared" si="2"/>
        <v>44963</v>
      </c>
      <c r="C24" s="27">
        <f t="shared" si="2"/>
        <v>44963</v>
      </c>
      <c r="D24" s="28"/>
      <c r="E24" s="28"/>
      <c r="F24" s="29"/>
      <c r="G24" s="29" t="str">
        <f t="shared" si="0"/>
        <v/>
      </c>
      <c r="H24" s="29" t="str">
        <f t="shared" si="1"/>
        <v/>
      </c>
      <c r="I24" s="29" t="str">
        <f>IFERROR(G24*IF(AND(ISNUMBER(SEARCH(TEXT(B24,"ddd"),$F$12)),Data!$F$2),$F$15,$E$15)+H24*$F$15,"")</f>
        <v/>
      </c>
    </row>
    <row r="25" spans="2:11" x14ac:dyDescent="0.2">
      <c r="B25" s="26">
        <f t="shared" si="2"/>
        <v>44964</v>
      </c>
      <c r="C25" s="27">
        <f t="shared" si="2"/>
        <v>44964</v>
      </c>
      <c r="D25" s="28"/>
      <c r="E25" s="28"/>
      <c r="F25" s="29"/>
      <c r="G25" s="29" t="str">
        <f t="shared" si="0"/>
        <v/>
      </c>
      <c r="H25" s="29" t="str">
        <f t="shared" si="1"/>
        <v/>
      </c>
      <c r="I25" s="29" t="str">
        <f>IFERROR(G25*IF(AND(ISNUMBER(SEARCH(TEXT(B25,"ddd"),$F$12)),Data!$F$2),$F$15,$E$15)+H25*$F$15,"")</f>
        <v/>
      </c>
    </row>
    <row r="26" spans="2:11" ht="13.5" thickBot="1" x14ac:dyDescent="0.25">
      <c r="B26" s="15"/>
      <c r="C26" s="16"/>
      <c r="D26" s="43"/>
      <c r="E26" s="43"/>
      <c r="F26" s="43"/>
      <c r="G26" s="43"/>
      <c r="H26" s="43"/>
      <c r="I26" s="44"/>
    </row>
    <row r="27" spans="2:11" ht="13.5" thickTop="1" x14ac:dyDescent="0.2">
      <c r="B27" s="9"/>
      <c r="C27" s="17"/>
      <c r="D27" s="38"/>
      <c r="E27" s="39" t="s">
        <v>42</v>
      </c>
      <c r="F27" s="40">
        <f>SUM(F19:F25)</f>
        <v>1</v>
      </c>
      <c r="G27" s="40">
        <f>SUM(G19:G25)</f>
        <v>5</v>
      </c>
      <c r="H27" s="41">
        <f>SUM(H19:H25)</f>
        <v>6</v>
      </c>
      <c r="I27" s="42">
        <f>SUM(I19:I25)</f>
        <v>450</v>
      </c>
    </row>
    <row r="28" spans="2:11" x14ac:dyDescent="0.2">
      <c r="B28" s="18"/>
      <c r="C28" s="19"/>
      <c r="D28" s="19"/>
      <c r="E28" s="19"/>
      <c r="F28" s="19"/>
      <c r="G28" s="19"/>
      <c r="H28" s="19"/>
      <c r="I28" s="20"/>
    </row>
  </sheetData>
  <mergeCells count="10">
    <mergeCell ref="A1:E1"/>
    <mergeCell ref="B4:I4"/>
    <mergeCell ref="B5:I5"/>
    <mergeCell ref="J7:J8"/>
    <mergeCell ref="B6:C6"/>
    <mergeCell ref="B7:C7"/>
    <mergeCell ref="B8:C8"/>
    <mergeCell ref="D6:G6"/>
    <mergeCell ref="D7:G7"/>
    <mergeCell ref="D8:G8"/>
  </mergeCells>
  <conditionalFormatting sqref="G19:I21 B19:E21 B24:E25 G24:I25 B22:C23 I22:I23">
    <cfRule type="expression" dxfId="13" priority="3">
      <formula>ISNUMBER(SEARCH(TEXT($B19,"ddd"),$F$12))</formula>
    </cfRule>
  </conditionalFormatting>
  <conditionalFormatting sqref="F19:F21 F24:F25">
    <cfRule type="expression" dxfId="12" priority="1">
      <formula>ISNUMBER(SEARCH(TEXT($B19,"ddd"),$F$12))</formula>
    </cfRule>
  </conditionalFormatting>
  <dataValidations count="3">
    <dataValidation type="custom" allowBlank="1" showInputMessage="1" showErrorMessage="1" sqref="D19:D25 E22:H23">
      <formula1>AND($D19&lt;=1,ISNUMBER($D19))</formula1>
    </dataValidation>
    <dataValidation type="custom" allowBlank="1" showInputMessage="1" showErrorMessage="1" sqref="E24:E25 E19:E21">
      <formula1>AND($E19&lt;=1,ISNUMBER($E19),($E19&gt;=$D19))</formula1>
    </dataValidation>
    <dataValidation type="list" allowBlank="1" showInputMessage="1" showErrorMessage="1" sqref="E12">
      <formula1>DateCalc</formula1>
    </dataValidation>
  </dataValidations>
  <pageMargins left="0.25" right="0.25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print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9525</xdr:rowOff>
                  </from>
                  <to>
                    <xdr:col>7</xdr:col>
                    <xdr:colOff>142875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Data!$D$2:$D$16</xm:f>
          </x14:formula1>
          <xm:sqref>F12</xm:sqref>
        </x14:dataValidation>
        <x14:dataValidation type="list" allowBlank="1" showInputMessage="1" showErrorMessage="1">
          <x14:formula1>
            <xm:f>Data!$A$2:$A$12</xm:f>
          </x14:formula1>
          <xm:sqref>C12</xm:sqref>
        </x14:dataValidation>
        <x14:dataValidation type="list" allowBlank="1" showInputMessage="1" showErrorMessage="1">
          <x14:formula1>
            <xm:f>Data!$B$2:$B$13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34"/>
  <sheetViews>
    <sheetView showGridLines="0" topLeftCell="A7" workbookViewId="0">
      <selection activeCell="E20" sqref="E20"/>
    </sheetView>
  </sheetViews>
  <sheetFormatPr defaultRowHeight="12.75" x14ac:dyDescent="0.2"/>
  <cols>
    <col min="1" max="1" width="0.875" style="1" customWidth="1"/>
    <col min="2" max="2" width="7.25" style="1" customWidth="1"/>
    <col min="3" max="3" width="8.625" style="1" bestFit="1" customWidth="1"/>
    <col min="4" max="8" width="11.625" style="1" customWidth="1"/>
    <col min="9" max="9" width="8.875" style="1" customWidth="1"/>
    <col min="10" max="10" width="22.125" style="1" bestFit="1" customWidth="1"/>
    <col min="11" max="11" width="9" style="1"/>
    <col min="12" max="12" width="17.875" style="1" bestFit="1" customWidth="1"/>
    <col min="13" max="13" width="19.25" style="1" bestFit="1" customWidth="1"/>
    <col min="14" max="16384" width="9" style="1"/>
  </cols>
  <sheetData>
    <row r="1" spans="1:10" ht="56.25" customHeight="1" x14ac:dyDescent="0.2">
      <c r="A1" s="23" t="s">
        <v>58</v>
      </c>
      <c r="B1" s="23"/>
      <c r="C1" s="23"/>
      <c r="D1" s="23"/>
      <c r="E1" s="23"/>
      <c r="F1" s="21"/>
      <c r="G1" s="21"/>
      <c r="H1" s="22"/>
      <c r="I1" s="22"/>
    </row>
    <row r="2" spans="1:10" ht="19.5" customHeight="1" x14ac:dyDescent="0.2"/>
    <row r="3" spans="1:10" ht="25.5" customHeight="1" x14ac:dyDescent="0.2">
      <c r="B3" s="77" t="s">
        <v>60</v>
      </c>
      <c r="C3" s="78"/>
      <c r="D3" s="78"/>
      <c r="E3" s="78"/>
      <c r="F3" s="78"/>
      <c r="G3" s="78"/>
      <c r="H3" s="78"/>
      <c r="I3" s="79"/>
      <c r="J3" s="6"/>
    </row>
    <row r="4" spans="1:10" s="2" customFormat="1" ht="25.5" customHeight="1" x14ac:dyDescent="0.2">
      <c r="B4" s="52"/>
      <c r="C4" s="24"/>
      <c r="D4" s="24"/>
      <c r="E4" s="80" t="s">
        <v>44</v>
      </c>
      <c r="F4" s="80"/>
      <c r="G4" s="24"/>
      <c r="H4" s="24"/>
      <c r="I4" s="53"/>
      <c r="J4" s="3"/>
    </row>
    <row r="5" spans="1:10" ht="18.75" customHeight="1" x14ac:dyDescent="0.2">
      <c r="B5" s="74" t="s">
        <v>45</v>
      </c>
      <c r="C5" s="75"/>
      <c r="D5" s="76"/>
      <c r="E5" s="76"/>
      <c r="F5" s="76"/>
      <c r="G5" s="76"/>
      <c r="H5" s="4"/>
      <c r="I5" s="5"/>
      <c r="J5" s="6"/>
    </row>
    <row r="6" spans="1:10" ht="18.75" customHeight="1" x14ac:dyDescent="0.2">
      <c r="B6" s="74" t="s">
        <v>46</v>
      </c>
      <c r="C6" s="75"/>
      <c r="D6" s="76"/>
      <c r="E6" s="76"/>
      <c r="F6" s="76"/>
      <c r="G6" s="76"/>
      <c r="H6" s="4"/>
      <c r="I6" s="5"/>
      <c r="J6" s="73"/>
    </row>
    <row r="7" spans="1:10" ht="18.75" customHeight="1" x14ac:dyDescent="0.2">
      <c r="B7" s="74" t="s">
        <v>47</v>
      </c>
      <c r="C7" s="75"/>
      <c r="D7" s="76"/>
      <c r="E7" s="76"/>
      <c r="F7" s="76"/>
      <c r="G7" s="76"/>
      <c r="H7" s="4"/>
      <c r="I7" s="5"/>
      <c r="J7" s="73"/>
    </row>
    <row r="8" spans="1:10" x14ac:dyDescent="0.2">
      <c r="B8" s="7"/>
      <c r="C8" s="8"/>
      <c r="D8" s="8"/>
      <c r="E8" s="4"/>
      <c r="F8" s="4"/>
      <c r="G8" s="4"/>
      <c r="H8" s="4"/>
      <c r="I8" s="5"/>
      <c r="J8" s="6"/>
    </row>
    <row r="9" spans="1:10" x14ac:dyDescent="0.2">
      <c r="B9" s="7"/>
      <c r="C9" s="8"/>
      <c r="D9" s="8"/>
      <c r="E9" s="4"/>
      <c r="F9" s="4"/>
      <c r="G9" s="4"/>
      <c r="H9" s="4"/>
      <c r="I9" s="5"/>
    </row>
    <row r="10" spans="1:10" x14ac:dyDescent="0.2">
      <c r="B10" s="9"/>
      <c r="C10" s="33" t="s">
        <v>0</v>
      </c>
      <c r="D10" s="33" t="s">
        <v>1</v>
      </c>
      <c r="E10" s="33" t="s">
        <v>2</v>
      </c>
      <c r="F10" s="51" t="s">
        <v>22</v>
      </c>
      <c r="G10" s="4"/>
      <c r="H10" s="4"/>
      <c r="I10" s="5"/>
    </row>
    <row r="11" spans="1:10" x14ac:dyDescent="0.2">
      <c r="B11" s="9"/>
      <c r="C11" s="35">
        <v>2023</v>
      </c>
      <c r="D11" s="35" t="s">
        <v>11</v>
      </c>
      <c r="E11" s="35">
        <v>29</v>
      </c>
      <c r="F11" s="35" t="s">
        <v>23</v>
      </c>
      <c r="G11" s="4"/>
      <c r="H11" s="4"/>
      <c r="I11" s="5"/>
    </row>
    <row r="12" spans="1:10" x14ac:dyDescent="0.2">
      <c r="B12" s="9"/>
      <c r="C12" s="10"/>
      <c r="D12" s="10"/>
      <c r="E12" s="4"/>
      <c r="F12" s="4"/>
      <c r="G12" s="10"/>
      <c r="H12" s="10"/>
      <c r="I12" s="5"/>
    </row>
    <row r="13" spans="1:10" ht="27" customHeight="1" x14ac:dyDescent="0.2">
      <c r="B13" s="9"/>
      <c r="C13" s="36" t="s">
        <v>30</v>
      </c>
      <c r="D13" s="36" t="s">
        <v>20</v>
      </c>
      <c r="E13" s="36" t="s">
        <v>31</v>
      </c>
      <c r="F13" s="36" t="s">
        <v>32</v>
      </c>
      <c r="G13" s="4"/>
      <c r="H13" s="4"/>
      <c r="I13" s="5"/>
    </row>
    <row r="14" spans="1:10" x14ac:dyDescent="0.2">
      <c r="B14" s="9"/>
      <c r="C14" s="28">
        <v>0.375</v>
      </c>
      <c r="D14" s="35">
        <v>6.5</v>
      </c>
      <c r="E14" s="35">
        <v>30</v>
      </c>
      <c r="F14" s="35">
        <v>50</v>
      </c>
      <c r="G14" s="4"/>
      <c r="H14" s="4"/>
      <c r="I14" s="5"/>
    </row>
    <row r="15" spans="1:10" x14ac:dyDescent="0.2">
      <c r="B15" s="9"/>
      <c r="C15" s="4"/>
      <c r="D15" s="4"/>
      <c r="E15" s="4"/>
      <c r="F15" s="4"/>
      <c r="G15" s="4"/>
      <c r="H15" s="4"/>
      <c r="I15" s="13"/>
    </row>
    <row r="16" spans="1:10" x14ac:dyDescent="0.2">
      <c r="B16" s="9"/>
      <c r="C16" s="4"/>
      <c r="D16" s="4"/>
      <c r="E16" s="4"/>
      <c r="F16" s="4"/>
      <c r="G16" s="4"/>
      <c r="H16" s="4"/>
      <c r="I16" s="5"/>
    </row>
    <row r="17" spans="2:11" x14ac:dyDescent="0.2">
      <c r="B17" s="25" t="s">
        <v>41</v>
      </c>
      <c r="C17" s="25" t="s">
        <v>2</v>
      </c>
      <c r="D17" s="25" t="s">
        <v>18</v>
      </c>
      <c r="E17" s="25" t="s">
        <v>19</v>
      </c>
      <c r="F17" s="25" t="s">
        <v>53</v>
      </c>
      <c r="G17" s="25" t="s">
        <v>52</v>
      </c>
      <c r="H17" s="25" t="s">
        <v>51</v>
      </c>
      <c r="I17" s="25" t="s">
        <v>21</v>
      </c>
    </row>
    <row r="18" spans="2:11" x14ac:dyDescent="0.2">
      <c r="B18" s="26">
        <f>DATE($C$11,MATCH($D$11,Data!$B$2:$B$13,0),'Bi-weekly Timesheet'!$E$11)</f>
        <v>45136</v>
      </c>
      <c r="C18" s="27">
        <f>DATE($C$11,MATCH($D$11,Data!$B$2:$B$13,0),'Bi-weekly Timesheet'!$E$11)</f>
        <v>45136</v>
      </c>
      <c r="D18" s="28">
        <v>0.375</v>
      </c>
      <c r="E18" s="28">
        <v>0.75</v>
      </c>
      <c r="F18" s="29">
        <v>1</v>
      </c>
      <c r="G18" s="29">
        <v>7</v>
      </c>
      <c r="H18" s="29">
        <v>3</v>
      </c>
      <c r="I18" s="29">
        <f>IFERROR(G18*IF(AND(ISNUMBER(SEARCH(TEXT(B18,"ddd"),$F$11)),Data!$F$2),$F$14,$E$14)+H18*$F$14,"")</f>
        <v>500</v>
      </c>
      <c r="J18" s="14"/>
      <c r="K18" s="14"/>
    </row>
    <row r="19" spans="2:11" x14ac:dyDescent="0.2">
      <c r="B19" s="26">
        <f>B18+1</f>
        <v>45137</v>
      </c>
      <c r="C19" s="27">
        <f>C18+1</f>
        <v>45137</v>
      </c>
      <c r="D19" s="28">
        <v>0.375</v>
      </c>
      <c r="E19" s="28">
        <v>0.75</v>
      </c>
      <c r="F19" s="29">
        <v>1.5</v>
      </c>
      <c r="G19" s="29">
        <f t="shared" ref="G19:G31" si="0">IFERROR(IF(AND(D19&lt;&gt;"",E19&lt;&gt;""),IF(D19&gt;$C$14+TIME($D$14,($D$14-INT($D$14))*60,0),0,IF(E19&gt;$C$14+TIME($D$14,($D$14-INT($D$14))*60,0),MIN(TIME($D$14,($D$14-INT($D$14))*60,0),($C$14+TIME($D$14,($D$14-INT($D$14))*60,0)-D19)),MIN(IF((E19-$C$14)&lt;0,0,(E19-$C$14)),(E19-D19))))*24,"")-F19,"")</f>
        <v>4.9999999999999982</v>
      </c>
      <c r="H19" s="29">
        <f t="shared" ref="H19:H31" si="1">IF(AND(D19&lt;&gt;"",E19&lt;&gt;""),((IF(D19&lt;$C$14,MIN($C$14-D19,E19-D19),0)+IF(E19&gt;$C$14+TIME($D$14,($D$14-INT($D$14))*60,0),MIN((E19-$C$14-TIME($D$14,($D$14-INT($D$14))*60,0)),(E19-D19)),0))*24),"")</f>
        <v>2.5000000000000004</v>
      </c>
      <c r="I19" s="29">
        <f>IFERROR(G19*IF(AND(ISNUMBER(SEARCH(TEXT(B19,"ddd"),$F$11)),Data!$F$2),$F$14,$E$14)+H19*$F$14,"")</f>
        <v>374.99999999999994</v>
      </c>
      <c r="J19" s="14"/>
    </row>
    <row r="20" spans="2:11" x14ac:dyDescent="0.2">
      <c r="B20" s="26">
        <f t="shared" ref="B20:C24" si="2">B19+1</f>
        <v>45138</v>
      </c>
      <c r="C20" s="27">
        <f t="shared" si="2"/>
        <v>45138</v>
      </c>
      <c r="D20" s="28"/>
      <c r="E20" s="28"/>
      <c r="F20" s="29"/>
      <c r="G20" s="29" t="str">
        <f t="shared" si="0"/>
        <v/>
      </c>
      <c r="H20" s="29" t="str">
        <f t="shared" si="1"/>
        <v/>
      </c>
      <c r="I20" s="29" t="str">
        <f>IFERROR(G20*IF(AND(ISNUMBER(SEARCH(TEXT(B20,"ddd"),$F$11)),Data!$F$2),$F$14,$E$14)+H20*$F$14,"")</f>
        <v/>
      </c>
      <c r="J20" s="14"/>
    </row>
    <row r="21" spans="2:11" x14ac:dyDescent="0.2">
      <c r="B21" s="64">
        <f t="shared" si="2"/>
        <v>45139</v>
      </c>
      <c r="C21" s="63">
        <f t="shared" si="2"/>
        <v>45139</v>
      </c>
      <c r="D21" s="65"/>
      <c r="E21" s="65"/>
      <c r="F21" s="62"/>
      <c r="G21" s="62" t="str">
        <f t="shared" si="0"/>
        <v/>
      </c>
      <c r="H21" s="62"/>
      <c r="I21" s="29" t="str">
        <f>IFERROR(G21*IF(AND(ISNUMBER(SEARCH(TEXT(B21,"ddd"),$F$11)),Data!$F$2),$F$14,$E$14)+H21*$F$14,"")</f>
        <v/>
      </c>
    </row>
    <row r="22" spans="2:11" x14ac:dyDescent="0.2">
      <c r="B22" s="64">
        <f t="shared" si="2"/>
        <v>45140</v>
      </c>
      <c r="C22" s="63">
        <f t="shared" si="2"/>
        <v>45140</v>
      </c>
      <c r="D22" s="65"/>
      <c r="E22" s="65"/>
      <c r="F22" s="62"/>
      <c r="G22" s="62" t="str">
        <f t="shared" si="0"/>
        <v/>
      </c>
      <c r="H22" s="62"/>
      <c r="I22" s="29" t="str">
        <f>IFERROR(G22*IF(AND(ISNUMBER(SEARCH(TEXT(B22,"ddd"),$F$11)),Data!$F$2),$F$14,$E$14)+H22*$F$14,"")</f>
        <v/>
      </c>
    </row>
    <row r="23" spans="2:11" x14ac:dyDescent="0.2">
      <c r="B23" s="26">
        <f t="shared" si="2"/>
        <v>45141</v>
      </c>
      <c r="C23" s="27">
        <f t="shared" si="2"/>
        <v>45141</v>
      </c>
      <c r="D23" s="28"/>
      <c r="E23" s="28"/>
      <c r="F23" s="29"/>
      <c r="G23" s="29" t="str">
        <f t="shared" si="0"/>
        <v/>
      </c>
      <c r="H23" s="29" t="str">
        <f t="shared" si="1"/>
        <v/>
      </c>
      <c r="I23" s="29" t="str">
        <f>IFERROR(G23*IF(AND(ISNUMBER(SEARCH(TEXT(B23,"ddd"),$F$11)),Data!$F$2),$F$14,$E$14)+H23*$F$14,"")</f>
        <v/>
      </c>
    </row>
    <row r="24" spans="2:11" x14ac:dyDescent="0.2">
      <c r="B24" s="26">
        <f t="shared" si="2"/>
        <v>45142</v>
      </c>
      <c r="C24" s="27">
        <f t="shared" si="2"/>
        <v>45142</v>
      </c>
      <c r="D24" s="28"/>
      <c r="E24" s="28"/>
      <c r="F24" s="29"/>
      <c r="G24" s="29" t="str">
        <f t="shared" si="0"/>
        <v/>
      </c>
      <c r="H24" s="29" t="str">
        <f t="shared" si="1"/>
        <v/>
      </c>
      <c r="I24" s="29" t="str">
        <f>IFERROR(G24*IF(AND(ISNUMBER(SEARCH(TEXT(B24,"ddd"),$F$11)),Data!$F$2),$F$14,$E$14)+H24*$F$14,"")</f>
        <v/>
      </c>
    </row>
    <row r="25" spans="2:11" x14ac:dyDescent="0.2">
      <c r="B25" s="26">
        <f t="shared" ref="B25" si="3">B24+1</f>
        <v>45143</v>
      </c>
      <c r="C25" s="27">
        <f t="shared" ref="C25" si="4">C24+1</f>
        <v>45143</v>
      </c>
      <c r="D25" s="28"/>
      <c r="E25" s="28"/>
      <c r="F25" s="29"/>
      <c r="G25" s="29" t="str">
        <f t="shared" si="0"/>
        <v/>
      </c>
      <c r="H25" s="29" t="str">
        <f t="shared" si="1"/>
        <v/>
      </c>
      <c r="I25" s="29" t="str">
        <f>IFERROR(G25*IF(AND(ISNUMBER(SEARCH(TEXT(B25,"ddd"),$F$11)),Data!$F$2),$F$14,$E$14)+H25*$F$14,"")</f>
        <v/>
      </c>
    </row>
    <row r="26" spans="2:11" x14ac:dyDescent="0.2">
      <c r="B26" s="26">
        <f t="shared" ref="B26" si="5">B25+1</f>
        <v>45144</v>
      </c>
      <c r="C26" s="27">
        <f t="shared" ref="C26:C31" si="6">C25+1</f>
        <v>45144</v>
      </c>
      <c r="D26" s="28"/>
      <c r="E26" s="28"/>
      <c r="F26" s="29"/>
      <c r="G26" s="29" t="str">
        <f t="shared" si="0"/>
        <v/>
      </c>
      <c r="H26" s="29"/>
      <c r="I26" s="29" t="str">
        <f>IFERROR(G26*IF(AND(ISNUMBER(SEARCH(TEXT(B26,"ddd"),$F$11)),Data!$F$2),$F$14,$E$14)+H26*$F$14,"")</f>
        <v/>
      </c>
    </row>
    <row r="27" spans="2:11" x14ac:dyDescent="0.2">
      <c r="B27" s="26">
        <f t="shared" ref="B27" si="7">B26+1</f>
        <v>45145</v>
      </c>
      <c r="C27" s="27">
        <f t="shared" si="6"/>
        <v>45145</v>
      </c>
      <c r="D27" s="28"/>
      <c r="E27" s="28"/>
      <c r="F27" s="29"/>
      <c r="G27" s="29" t="str">
        <f t="shared" si="0"/>
        <v/>
      </c>
      <c r="H27" s="29" t="str">
        <f t="shared" si="1"/>
        <v/>
      </c>
      <c r="I27" s="29" t="str">
        <f>IFERROR(G27*IF(AND(ISNUMBER(SEARCH(TEXT(B27,"ddd"),$F$11)),Data!$F$2),$F$14,$E$14)+H27*$F$14,"")</f>
        <v/>
      </c>
    </row>
    <row r="28" spans="2:11" x14ac:dyDescent="0.2">
      <c r="B28" s="26">
        <f t="shared" ref="B28" si="8">B27+1</f>
        <v>45146</v>
      </c>
      <c r="C28" s="27">
        <f t="shared" si="6"/>
        <v>45146</v>
      </c>
      <c r="D28" s="28"/>
      <c r="E28" s="28"/>
      <c r="F28" s="29"/>
      <c r="G28" s="29" t="str">
        <f t="shared" si="0"/>
        <v/>
      </c>
      <c r="H28" s="29" t="str">
        <f t="shared" si="1"/>
        <v/>
      </c>
      <c r="I28" s="29" t="str">
        <f>IFERROR(G28*IF(AND(ISNUMBER(SEARCH(TEXT(B28,"ddd"),$F$11)),Data!$F$2),$F$14,$E$14)+H28*$F$14,"")</f>
        <v/>
      </c>
    </row>
    <row r="29" spans="2:11" x14ac:dyDescent="0.2">
      <c r="B29" s="26">
        <f t="shared" ref="B29" si="9">B28+1</f>
        <v>45147</v>
      </c>
      <c r="C29" s="27">
        <f t="shared" si="6"/>
        <v>45147</v>
      </c>
      <c r="D29" s="28"/>
      <c r="E29" s="28"/>
      <c r="F29" s="29"/>
      <c r="G29" s="29" t="str">
        <f t="shared" si="0"/>
        <v/>
      </c>
      <c r="H29" s="29" t="str">
        <f t="shared" si="1"/>
        <v/>
      </c>
      <c r="I29" s="29" t="str">
        <f>IFERROR(G29*IF(AND(ISNUMBER(SEARCH(TEXT(B29,"ddd"),$F$11)),Data!$F$2),$F$14,$E$14)+H29*$F$14,"")</f>
        <v/>
      </c>
    </row>
    <row r="30" spans="2:11" x14ac:dyDescent="0.2">
      <c r="B30" s="26">
        <f t="shared" ref="B30" si="10">B29+1</f>
        <v>45148</v>
      </c>
      <c r="C30" s="27">
        <f t="shared" si="6"/>
        <v>45148</v>
      </c>
      <c r="D30" s="28"/>
      <c r="E30" s="28"/>
      <c r="F30" s="29"/>
      <c r="G30" s="29" t="str">
        <f t="shared" si="0"/>
        <v/>
      </c>
      <c r="H30" s="29" t="str">
        <f t="shared" si="1"/>
        <v/>
      </c>
      <c r="I30" s="29" t="str">
        <f>IFERROR(G30*IF(AND(ISNUMBER(SEARCH(TEXT(B30,"ddd"),$F$11)),Data!$F$2),$F$14,$E$14)+H30*$F$14,"")</f>
        <v/>
      </c>
    </row>
    <row r="31" spans="2:11" x14ac:dyDescent="0.2">
      <c r="B31" s="26">
        <f t="shared" ref="B31" si="11">B30+1</f>
        <v>45149</v>
      </c>
      <c r="C31" s="27">
        <f t="shared" si="6"/>
        <v>45149</v>
      </c>
      <c r="D31" s="28"/>
      <c r="E31" s="28"/>
      <c r="F31" s="29"/>
      <c r="G31" s="29" t="str">
        <f t="shared" si="0"/>
        <v/>
      </c>
      <c r="H31" s="29" t="str">
        <f t="shared" si="1"/>
        <v/>
      </c>
      <c r="I31" s="29" t="str">
        <f>IFERROR(G31*IF(AND(ISNUMBER(SEARCH(TEXT(B31,"ddd"),$F$11)),Data!$F$2),$F$14,$E$14)+H31*$F$14,"")</f>
        <v/>
      </c>
    </row>
    <row r="32" spans="2:11" ht="13.5" thickBot="1" x14ac:dyDescent="0.25">
      <c r="B32" s="15"/>
      <c r="C32" s="16"/>
      <c r="D32" s="49"/>
      <c r="E32" s="49"/>
      <c r="F32" s="50"/>
      <c r="G32" s="49"/>
      <c r="H32" s="49"/>
      <c r="I32" s="54"/>
    </row>
    <row r="33" spans="2:9" ht="13.5" thickTop="1" x14ac:dyDescent="0.2">
      <c r="B33" s="9"/>
      <c r="C33" s="17"/>
      <c r="D33" s="45"/>
      <c r="E33" s="46" t="s">
        <v>48</v>
      </c>
      <c r="F33" s="47">
        <f>SUM(F18:F31)</f>
        <v>2.5</v>
      </c>
      <c r="G33" s="47">
        <f>SUM(G18:G31)</f>
        <v>11.999999999999998</v>
      </c>
      <c r="H33" s="48">
        <f>SUM(H18:H31)</f>
        <v>5.5</v>
      </c>
      <c r="I33" s="55">
        <f>SUM(I18:I31)</f>
        <v>875</v>
      </c>
    </row>
    <row r="34" spans="2:9" x14ac:dyDescent="0.2">
      <c r="B34" s="18"/>
      <c r="C34" s="19"/>
      <c r="D34" s="19"/>
      <c r="E34" s="19"/>
      <c r="F34" s="19"/>
      <c r="G34" s="19"/>
      <c r="H34" s="19"/>
      <c r="I34" s="20"/>
    </row>
  </sheetData>
  <mergeCells count="9">
    <mergeCell ref="B3:I3"/>
    <mergeCell ref="E4:F4"/>
    <mergeCell ref="J6:J7"/>
    <mergeCell ref="B5:C5"/>
    <mergeCell ref="D5:G5"/>
    <mergeCell ref="B6:C6"/>
    <mergeCell ref="D6:G6"/>
    <mergeCell ref="B7:C7"/>
    <mergeCell ref="D7:G7"/>
  </mergeCells>
  <conditionalFormatting sqref="B18:E31">
    <cfRule type="expression" dxfId="11" priority="5">
      <formula>ISNUMBER(SEARCH(TEXT($B18,"ddd"),$F$11))</formula>
    </cfRule>
  </conditionalFormatting>
  <conditionalFormatting sqref="G18:I31">
    <cfRule type="expression" dxfId="10" priority="3">
      <formula>ISNUMBER(SEARCH(TEXT($B18,"ddd"),$F$11))</formula>
    </cfRule>
  </conditionalFormatting>
  <conditionalFormatting sqref="F18:F31">
    <cfRule type="expression" dxfId="9" priority="1">
      <formula>ISNUMBER(SEARCH(TEXT($B18,"ddd"),$F$11))</formula>
    </cfRule>
  </conditionalFormatting>
  <dataValidations count="4">
    <dataValidation type="list" allowBlank="1" showInputMessage="1" showErrorMessage="1" sqref="E11">
      <formula1>DateCalc</formula1>
    </dataValidation>
    <dataValidation type="custom" allowBlank="1" showInputMessage="1" showErrorMessage="1" sqref="E21:E31">
      <formula1>AND($E21&lt;=1,ISNUMBER($E21),($E21&gt;$D21))</formula1>
    </dataValidation>
    <dataValidation type="custom" allowBlank="1" showInputMessage="1" showErrorMessage="1" sqref="D18:D31">
      <formula1>AND($D18&lt;=1,ISNUMBER($D18))</formula1>
    </dataValidation>
    <dataValidation type="custom" allowBlank="1" showInputMessage="1" showErrorMessage="1" sqref="E18:E20">
      <formula1>AND($E18&lt;=1,ISNUMBER($E18),($E18&gt;=$D18))</formula1>
    </dataValidation>
  </dataValidations>
  <pageMargins left="0.25" right="0.25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print="0" autoFill="0" autoLine="0" autoPict="0">
                <anchor moveWithCells="1">
                  <from>
                    <xdr:col>6</xdr:col>
                    <xdr:colOff>180975</xdr:colOff>
                    <xdr:row>9</xdr:row>
                    <xdr:rowOff>9525</xdr:rowOff>
                  </from>
                  <to>
                    <xdr:col>7</xdr:col>
                    <xdr:colOff>428625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Data!$B$2:$B$13</xm:f>
          </x14:formula1>
          <xm:sqref>D11</xm:sqref>
        </x14:dataValidation>
        <x14:dataValidation type="list" allowBlank="1" showInputMessage="1" showErrorMessage="1">
          <x14:formula1>
            <xm:f>Data!$A$2:$A$12</xm:f>
          </x14:formula1>
          <xm:sqref>C11</xm:sqref>
        </x14:dataValidation>
        <x14:dataValidation type="list" allowBlank="1" showInputMessage="1" showErrorMessage="1">
          <x14:formula1>
            <xm:f>Data!$D$2:$D$16</xm:f>
          </x14:formula1>
          <xm:sqref>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51"/>
  <sheetViews>
    <sheetView showGridLines="0" topLeftCell="A10" workbookViewId="0">
      <selection activeCell="H10" sqref="H10"/>
    </sheetView>
  </sheetViews>
  <sheetFormatPr defaultRowHeight="12.75" x14ac:dyDescent="0.2"/>
  <cols>
    <col min="1" max="1" width="0.875" style="1" customWidth="1"/>
    <col min="2" max="2" width="7.25" style="1" customWidth="1"/>
    <col min="3" max="3" width="8.625" style="1" bestFit="1" customWidth="1"/>
    <col min="4" max="9" width="11.625" style="1" customWidth="1"/>
    <col min="10" max="10" width="22.125" style="1" bestFit="1" customWidth="1"/>
    <col min="11" max="11" width="9" style="1"/>
    <col min="12" max="12" width="17.875" style="1" bestFit="1" customWidth="1"/>
    <col min="13" max="13" width="19.25" style="1" bestFit="1" customWidth="1"/>
    <col min="14" max="16384" width="9" style="1"/>
  </cols>
  <sheetData>
    <row r="1" spans="1:10" ht="56.25" customHeight="1" x14ac:dyDescent="0.2">
      <c r="A1" s="23" t="s">
        <v>59</v>
      </c>
      <c r="B1" s="23"/>
      <c r="C1" s="23"/>
      <c r="D1" s="23"/>
      <c r="E1" s="23"/>
      <c r="F1" s="21"/>
      <c r="G1" s="21"/>
      <c r="H1" s="22"/>
      <c r="I1" s="22"/>
    </row>
    <row r="2" spans="1:10" ht="20.25" customHeight="1" x14ac:dyDescent="0.2"/>
    <row r="3" spans="1:10" ht="25.5" customHeight="1" x14ac:dyDescent="0.2">
      <c r="B3" s="81" t="s">
        <v>61</v>
      </c>
      <c r="C3" s="82"/>
      <c r="D3" s="82"/>
      <c r="E3" s="82"/>
      <c r="F3" s="82"/>
      <c r="G3" s="82"/>
      <c r="H3" s="82"/>
      <c r="I3" s="83"/>
    </row>
    <row r="4" spans="1:10" s="2" customFormat="1" ht="25.5" customHeight="1" x14ac:dyDescent="0.2">
      <c r="B4" s="84" t="s">
        <v>44</v>
      </c>
      <c r="C4" s="85"/>
      <c r="D4" s="85"/>
      <c r="E4" s="85"/>
      <c r="F4" s="85"/>
      <c r="G4" s="85"/>
      <c r="H4" s="85"/>
      <c r="I4" s="86"/>
      <c r="J4" s="3"/>
    </row>
    <row r="5" spans="1:10" ht="18.75" customHeight="1" x14ac:dyDescent="0.2">
      <c r="B5" s="74" t="s">
        <v>45</v>
      </c>
      <c r="C5" s="75"/>
      <c r="D5" s="76"/>
      <c r="E5" s="76"/>
      <c r="F5" s="76"/>
      <c r="G5" s="76"/>
      <c r="H5" s="4"/>
      <c r="I5" s="5"/>
      <c r="J5" s="6"/>
    </row>
    <row r="6" spans="1:10" ht="18.75" customHeight="1" x14ac:dyDescent="0.2">
      <c r="B6" s="74" t="s">
        <v>46</v>
      </c>
      <c r="C6" s="75"/>
      <c r="D6" s="76"/>
      <c r="E6" s="76"/>
      <c r="F6" s="76"/>
      <c r="G6" s="76"/>
      <c r="H6" s="4"/>
      <c r="I6" s="5"/>
      <c r="J6" s="73"/>
    </row>
    <row r="7" spans="1:10" ht="18.75" customHeight="1" x14ac:dyDescent="0.2">
      <c r="B7" s="74" t="s">
        <v>47</v>
      </c>
      <c r="C7" s="75"/>
      <c r="D7" s="76"/>
      <c r="E7" s="76"/>
      <c r="F7" s="76"/>
      <c r="G7" s="76"/>
      <c r="H7" s="4"/>
      <c r="I7" s="5"/>
      <c r="J7" s="73"/>
    </row>
    <row r="8" spans="1:10" x14ac:dyDescent="0.2">
      <c r="B8" s="7"/>
      <c r="C8" s="8"/>
      <c r="D8" s="8"/>
      <c r="E8" s="4"/>
      <c r="F8" s="4"/>
      <c r="G8" s="4"/>
      <c r="H8" s="4"/>
      <c r="I8" s="5"/>
      <c r="J8" s="6"/>
    </row>
    <row r="9" spans="1:10" x14ac:dyDescent="0.2">
      <c r="B9" s="7"/>
      <c r="C9" s="8"/>
      <c r="D9" s="8"/>
      <c r="E9" s="4"/>
      <c r="F9" s="4"/>
      <c r="G9" s="4"/>
      <c r="H9" s="4"/>
      <c r="I9" s="5"/>
    </row>
    <row r="10" spans="1:10" x14ac:dyDescent="0.2">
      <c r="B10" s="9"/>
      <c r="C10" s="33" t="s">
        <v>0</v>
      </c>
      <c r="D10" s="33" t="s">
        <v>1</v>
      </c>
      <c r="E10" s="33" t="s">
        <v>2</v>
      </c>
      <c r="F10" s="51" t="s">
        <v>22</v>
      </c>
      <c r="G10" s="4"/>
      <c r="H10" s="4"/>
      <c r="I10" s="5"/>
    </row>
    <row r="11" spans="1:10" x14ac:dyDescent="0.2">
      <c r="B11" s="9"/>
      <c r="C11" s="35">
        <v>2023</v>
      </c>
      <c r="D11" s="35" t="s">
        <v>6</v>
      </c>
      <c r="E11" s="35">
        <v>1</v>
      </c>
      <c r="F11" s="35" t="s">
        <v>23</v>
      </c>
      <c r="G11" s="4"/>
      <c r="H11" s="4"/>
      <c r="I11" s="5"/>
    </row>
    <row r="12" spans="1:10" x14ac:dyDescent="0.2">
      <c r="B12" s="9"/>
      <c r="C12" s="10"/>
      <c r="D12" s="10"/>
      <c r="E12" s="4"/>
      <c r="F12" s="4"/>
      <c r="G12" s="10"/>
      <c r="H12" s="10"/>
      <c r="I12" s="5"/>
    </row>
    <row r="13" spans="1:10" ht="27" customHeight="1" x14ac:dyDescent="0.2">
      <c r="B13" s="9"/>
      <c r="C13" s="36" t="s">
        <v>30</v>
      </c>
      <c r="D13" s="36" t="s">
        <v>20</v>
      </c>
      <c r="E13" s="36" t="s">
        <v>31</v>
      </c>
      <c r="F13" s="36" t="s">
        <v>32</v>
      </c>
      <c r="G13" s="4"/>
      <c r="H13" s="4"/>
      <c r="I13" s="5"/>
    </row>
    <row r="14" spans="1:10" x14ac:dyDescent="0.2">
      <c r="B14" s="9"/>
      <c r="C14" s="28">
        <v>0.375</v>
      </c>
      <c r="D14" s="35">
        <v>9</v>
      </c>
      <c r="E14" s="35">
        <v>30</v>
      </c>
      <c r="F14" s="35">
        <v>50</v>
      </c>
      <c r="G14" s="4"/>
      <c r="H14" s="4"/>
      <c r="I14" s="5"/>
    </row>
    <row r="15" spans="1:10" x14ac:dyDescent="0.2">
      <c r="B15" s="9"/>
      <c r="C15" s="4"/>
      <c r="D15" s="4"/>
      <c r="E15" s="4"/>
      <c r="F15" s="4"/>
      <c r="G15" s="4"/>
      <c r="H15" s="4"/>
      <c r="I15" s="13"/>
    </row>
    <row r="16" spans="1:10" x14ac:dyDescent="0.2">
      <c r="B16" s="9"/>
      <c r="C16" s="4"/>
      <c r="D16" s="4"/>
      <c r="E16" s="4"/>
      <c r="F16" s="4"/>
      <c r="G16" s="4"/>
      <c r="H16" s="4"/>
      <c r="I16" s="5"/>
    </row>
    <row r="17" spans="2:11" x14ac:dyDescent="0.2">
      <c r="B17" s="25" t="s">
        <v>41</v>
      </c>
      <c r="C17" s="25" t="s">
        <v>2</v>
      </c>
      <c r="D17" s="25" t="s">
        <v>18</v>
      </c>
      <c r="E17" s="25" t="s">
        <v>19</v>
      </c>
      <c r="F17" s="25" t="s">
        <v>53</v>
      </c>
      <c r="G17" s="25" t="s">
        <v>52</v>
      </c>
      <c r="H17" s="25" t="s">
        <v>51</v>
      </c>
      <c r="I17" s="25" t="s">
        <v>21</v>
      </c>
    </row>
    <row r="18" spans="2:11" x14ac:dyDescent="0.2">
      <c r="B18" s="26">
        <f>DATE($C$11,MATCH($D$11,Data!$B$2:$B$13,0),'Monthly Timesheet'!$E$11)</f>
        <v>44958</v>
      </c>
      <c r="C18" s="27">
        <f>DATE($C$11,MATCH($D$11,Data!$B$2:$B$13,0),'Monthly Timesheet'!$E$11)</f>
        <v>44958</v>
      </c>
      <c r="D18" s="28">
        <v>0.375</v>
      </c>
      <c r="E18" s="28">
        <v>0.91666666666666663</v>
      </c>
      <c r="F18" s="29">
        <v>1</v>
      </c>
      <c r="G18" s="29">
        <f>IFERROR(IF(AND(D18&lt;&gt;"",E18&lt;&gt;""),IF(D18&gt;$C$14+TIME($D$14,($D$14-INT($D$14))*60,0),0,IF(E18&gt;$C$14+TIME($D$14,($D$14-INT($D$14))*60,0),MIN(TIME($D$14,($D$14-INT($D$14))*60,0),($C$14+TIME($D$14,($D$14-INT($D$14))*60,0)-D18)),MIN(IF((E18-$C$14)&lt;0,0,(E18-$C$14)),(E18-D18))))*24,"")-F18,"")</f>
        <v>8</v>
      </c>
      <c r="H18" s="29">
        <f>IF(AND(D18&lt;&gt;"",E18&lt;&gt;""),((IF(D18&lt;$C$14,MIN($C$14-D18,E18-D18),0)+IF(E18&gt;$C$14+TIME($D$14,($D$14-INT($D$14))*60,0),MIN((E18-$C$14-TIME($D$14,($D$14-INT($D$14))*60,0)),(E18-D18)),0))*24),"")</f>
        <v>3.9999999999999991</v>
      </c>
      <c r="I18" s="29">
        <f>IFERROR(G18*IF(AND(ISNUMBER(SEARCH(TEXT(B18,"ddd"),$F$11)),Data!$F$2),$F$14,$E$14)+H18*$F$14,"")</f>
        <v>439.99999999999994</v>
      </c>
      <c r="J18" s="14"/>
      <c r="K18" s="14"/>
    </row>
    <row r="19" spans="2:11" x14ac:dyDescent="0.2">
      <c r="B19" s="26">
        <f>B18+1</f>
        <v>44959</v>
      </c>
      <c r="C19" s="27">
        <f>C18+1</f>
        <v>44959</v>
      </c>
      <c r="D19" s="28"/>
      <c r="E19" s="28"/>
      <c r="F19" s="29"/>
      <c r="G19" s="29" t="str">
        <f t="shared" ref="G19:G46" si="0">IFERROR(IF(AND(D19&lt;&gt;"",E19&lt;&gt;""),IF(D19&gt;$C$14+TIME($D$14,($D$14-INT($D$14))*60,0),0,IF(E19&gt;$C$14+TIME($D$14,($D$14-INT($D$14))*60,0),MIN(TIME($D$14,($D$14-INT($D$14))*60,0),($C$14+TIME($D$14,($D$14-INT($D$14))*60,0)-D19)),MIN(IF((E19-$C$14)&lt;0,0,(E19-$C$14)),(E19-D19))))*24,"")-F19,"")</f>
        <v/>
      </c>
      <c r="H19" s="29" t="str">
        <f t="shared" ref="H19:H46" si="1">IF(AND(D19&lt;&gt;"",E19&lt;&gt;""),((IF(D19&lt;$C$14,MIN($C$14-D19,E19-D19),0)+IF(E19&gt;$C$14+TIME($D$14,($D$14-INT($D$14))*60,0),MIN((E19-$C$14-TIME($D$14,($D$14-INT($D$14))*60,0)),(E19-D19)),0))*24),"")</f>
        <v/>
      </c>
      <c r="I19" s="29" t="str">
        <f>IFERROR(G19*IF(AND(ISNUMBER(SEARCH(TEXT(B19,"ddd"),$F$11)),Data!$F$2),$F$14,$E$14)+H19*$F$14,"")</f>
        <v/>
      </c>
      <c r="J19" s="14"/>
    </row>
    <row r="20" spans="2:11" x14ac:dyDescent="0.2">
      <c r="B20" s="26">
        <f t="shared" ref="B20:C31" si="2">B19+1</f>
        <v>44960</v>
      </c>
      <c r="C20" s="27">
        <f t="shared" si="2"/>
        <v>44960</v>
      </c>
      <c r="D20" s="28"/>
      <c r="E20" s="28"/>
      <c r="F20" s="29"/>
      <c r="G20" s="29" t="str">
        <f t="shared" si="0"/>
        <v/>
      </c>
      <c r="H20" s="29" t="str">
        <f t="shared" si="1"/>
        <v/>
      </c>
      <c r="I20" s="29" t="str">
        <f>IFERROR(G20*IF(AND(ISNUMBER(SEARCH(TEXT(B20,"ddd"),$F$11)),Data!$F$2),$F$14,$E$14)+H20*$F$14,"")</f>
        <v/>
      </c>
      <c r="J20" s="14"/>
    </row>
    <row r="21" spans="2:11" x14ac:dyDescent="0.2">
      <c r="B21" s="26">
        <f t="shared" si="2"/>
        <v>44961</v>
      </c>
      <c r="C21" s="27">
        <f t="shared" si="2"/>
        <v>44961</v>
      </c>
      <c r="D21" s="28"/>
      <c r="E21" s="28"/>
      <c r="F21" s="29"/>
      <c r="G21" s="29" t="str">
        <f t="shared" si="0"/>
        <v/>
      </c>
      <c r="H21" s="29" t="str">
        <f t="shared" si="1"/>
        <v/>
      </c>
      <c r="I21" s="29" t="str">
        <f>IFERROR(G21*IF(AND(ISNUMBER(SEARCH(TEXT(B21,"ddd"),$F$11)),Data!$F$2),$F$14,$E$14)+H21*$F$14,"")</f>
        <v/>
      </c>
    </row>
    <row r="22" spans="2:11" x14ac:dyDescent="0.2">
      <c r="B22" s="26">
        <f t="shared" si="2"/>
        <v>44962</v>
      </c>
      <c r="C22" s="27">
        <f t="shared" si="2"/>
        <v>44962</v>
      </c>
      <c r="D22" s="28"/>
      <c r="E22" s="28"/>
      <c r="F22" s="29"/>
      <c r="G22" s="29" t="str">
        <f t="shared" si="0"/>
        <v/>
      </c>
      <c r="H22" s="29" t="str">
        <f t="shared" si="1"/>
        <v/>
      </c>
      <c r="I22" s="29" t="str">
        <f>IFERROR(G22*IF(AND(ISNUMBER(SEARCH(TEXT(B22,"ddd"),$F$11)),Data!$F$2),$F$14,$E$14)+H22*$F$14,"")</f>
        <v/>
      </c>
    </row>
    <row r="23" spans="2:11" x14ac:dyDescent="0.2">
      <c r="B23" s="26">
        <f t="shared" si="2"/>
        <v>44963</v>
      </c>
      <c r="C23" s="27">
        <f t="shared" si="2"/>
        <v>44963</v>
      </c>
      <c r="D23" s="28"/>
      <c r="E23" s="28"/>
      <c r="F23" s="29"/>
      <c r="G23" s="29" t="str">
        <f t="shared" si="0"/>
        <v/>
      </c>
      <c r="H23" s="29" t="str">
        <f t="shared" si="1"/>
        <v/>
      </c>
      <c r="I23" s="29" t="str">
        <f>IFERROR(G23*IF(AND(ISNUMBER(SEARCH(TEXT(B23,"ddd"),$F$11)),Data!$F$2),$F$14,$E$14)+H23*$F$14,"")</f>
        <v/>
      </c>
    </row>
    <row r="24" spans="2:11" x14ac:dyDescent="0.2">
      <c r="B24" s="26">
        <f t="shared" si="2"/>
        <v>44964</v>
      </c>
      <c r="C24" s="27">
        <f t="shared" si="2"/>
        <v>44964</v>
      </c>
      <c r="D24" s="28"/>
      <c r="E24" s="28"/>
      <c r="F24" s="29"/>
      <c r="G24" s="29" t="str">
        <f t="shared" si="0"/>
        <v/>
      </c>
      <c r="H24" s="29" t="str">
        <f t="shared" si="1"/>
        <v/>
      </c>
      <c r="I24" s="29" t="str">
        <f>IFERROR(G24*IF(AND(ISNUMBER(SEARCH(TEXT(B24,"ddd"),$F$11)),Data!$F$2),$F$14,$E$14)+H24*$F$14,"")</f>
        <v/>
      </c>
    </row>
    <row r="25" spans="2:11" x14ac:dyDescent="0.2">
      <c r="B25" s="26">
        <f t="shared" si="2"/>
        <v>44965</v>
      </c>
      <c r="C25" s="27">
        <f t="shared" si="2"/>
        <v>44965</v>
      </c>
      <c r="D25" s="28"/>
      <c r="E25" s="28"/>
      <c r="F25" s="29"/>
      <c r="G25" s="29" t="str">
        <f t="shared" si="0"/>
        <v/>
      </c>
      <c r="H25" s="29" t="str">
        <f t="shared" si="1"/>
        <v/>
      </c>
      <c r="I25" s="29" t="str">
        <f>IFERROR(G25*IF(AND(ISNUMBER(SEARCH(TEXT(B25,"ddd"),$F$11)),Data!$F$2),$F$14,$E$14)+H25*$F$14,"")</f>
        <v/>
      </c>
    </row>
    <row r="26" spans="2:11" x14ac:dyDescent="0.2">
      <c r="B26" s="26">
        <f t="shared" si="2"/>
        <v>44966</v>
      </c>
      <c r="C26" s="27">
        <f t="shared" si="2"/>
        <v>44966</v>
      </c>
      <c r="D26" s="28"/>
      <c r="E26" s="28"/>
      <c r="F26" s="29"/>
      <c r="G26" s="29" t="str">
        <f t="shared" si="0"/>
        <v/>
      </c>
      <c r="H26" s="29" t="str">
        <f t="shared" si="1"/>
        <v/>
      </c>
      <c r="I26" s="29" t="str">
        <f>IFERROR(G26*IF(AND(ISNUMBER(SEARCH(TEXT(B26,"ddd"),$F$11)),Data!$F$2),$F$14,$E$14)+H26*$F$14,"")</f>
        <v/>
      </c>
    </row>
    <row r="27" spans="2:11" x14ac:dyDescent="0.2">
      <c r="B27" s="26">
        <f t="shared" si="2"/>
        <v>44967</v>
      </c>
      <c r="C27" s="27">
        <f t="shared" si="2"/>
        <v>44967</v>
      </c>
      <c r="D27" s="28"/>
      <c r="E27" s="28"/>
      <c r="F27" s="29"/>
      <c r="G27" s="29" t="str">
        <f t="shared" si="0"/>
        <v/>
      </c>
      <c r="H27" s="29" t="str">
        <f t="shared" si="1"/>
        <v/>
      </c>
      <c r="I27" s="29" t="str">
        <f>IFERROR(G27*IF(AND(ISNUMBER(SEARCH(TEXT(B27,"ddd"),$F$11)),Data!$F$2),$F$14,$E$14)+H27*$F$14,"")</f>
        <v/>
      </c>
    </row>
    <row r="28" spans="2:11" x14ac:dyDescent="0.2">
      <c r="B28" s="26">
        <f t="shared" si="2"/>
        <v>44968</v>
      </c>
      <c r="C28" s="27">
        <f t="shared" si="2"/>
        <v>44968</v>
      </c>
      <c r="D28" s="28"/>
      <c r="E28" s="28"/>
      <c r="F28" s="29"/>
      <c r="G28" s="29" t="str">
        <f t="shared" si="0"/>
        <v/>
      </c>
      <c r="H28" s="29" t="str">
        <f t="shared" si="1"/>
        <v/>
      </c>
      <c r="I28" s="29" t="str">
        <f>IFERROR(G28*IF(AND(ISNUMBER(SEARCH(TEXT(B28,"ddd"),$F$11)),Data!$F$2),$F$14,$E$14)+H28*$F$14,"")</f>
        <v/>
      </c>
    </row>
    <row r="29" spans="2:11" x14ac:dyDescent="0.2">
      <c r="B29" s="26">
        <f t="shared" si="2"/>
        <v>44969</v>
      </c>
      <c r="C29" s="27">
        <f t="shared" si="2"/>
        <v>44969</v>
      </c>
      <c r="D29" s="28"/>
      <c r="E29" s="28"/>
      <c r="F29" s="29"/>
      <c r="G29" s="29" t="str">
        <f t="shared" si="0"/>
        <v/>
      </c>
      <c r="H29" s="29" t="str">
        <f t="shared" si="1"/>
        <v/>
      </c>
      <c r="I29" s="29" t="str">
        <f>IFERROR(G29*IF(AND(ISNUMBER(SEARCH(TEXT(B29,"ddd"),$F$11)),Data!$F$2),$F$14,$E$14)+H29*$F$14,"")</f>
        <v/>
      </c>
    </row>
    <row r="30" spans="2:11" x14ac:dyDescent="0.2">
      <c r="B30" s="26">
        <f t="shared" si="2"/>
        <v>44970</v>
      </c>
      <c r="C30" s="27">
        <f t="shared" si="2"/>
        <v>44970</v>
      </c>
      <c r="D30" s="28"/>
      <c r="E30" s="28"/>
      <c r="F30" s="29"/>
      <c r="G30" s="29" t="str">
        <f t="shared" si="0"/>
        <v/>
      </c>
      <c r="H30" s="29" t="str">
        <f t="shared" si="1"/>
        <v/>
      </c>
      <c r="I30" s="29" t="str">
        <f>IFERROR(G30*IF(AND(ISNUMBER(SEARCH(TEXT(B30,"ddd"),$F$11)),Data!$F$2),$F$14,$E$14)+H30*$F$14,"")</f>
        <v/>
      </c>
    </row>
    <row r="31" spans="2:11" x14ac:dyDescent="0.2">
      <c r="B31" s="26">
        <f t="shared" si="2"/>
        <v>44971</v>
      </c>
      <c r="C31" s="27">
        <f t="shared" si="2"/>
        <v>44971</v>
      </c>
      <c r="D31" s="28"/>
      <c r="E31" s="28"/>
      <c r="F31" s="29"/>
      <c r="G31" s="29" t="str">
        <f t="shared" si="0"/>
        <v/>
      </c>
      <c r="H31" s="29" t="str">
        <f t="shared" si="1"/>
        <v/>
      </c>
      <c r="I31" s="29" t="str">
        <f>IFERROR(G31*IF(AND(ISNUMBER(SEARCH(TEXT(B31,"ddd"),$F$11)),Data!$F$2),$F$14,$E$14)+H31*$F$14,"")</f>
        <v/>
      </c>
    </row>
    <row r="32" spans="2:11" x14ac:dyDescent="0.2">
      <c r="B32" s="26">
        <f t="shared" ref="B32:C32" si="3">B31+1</f>
        <v>44972</v>
      </c>
      <c r="C32" s="27">
        <f t="shared" si="3"/>
        <v>44972</v>
      </c>
      <c r="D32" s="28"/>
      <c r="E32" s="28"/>
      <c r="F32" s="29"/>
      <c r="G32" s="29" t="str">
        <f t="shared" si="0"/>
        <v/>
      </c>
      <c r="H32" s="29" t="str">
        <f t="shared" si="1"/>
        <v/>
      </c>
      <c r="I32" s="29" t="str">
        <f>IFERROR(G32*IF(AND(ISNUMBER(SEARCH(TEXT(B32,"ddd"),$F$11)),Data!$F$2),$F$14,$E$14)+H32*$F$14,"")</f>
        <v/>
      </c>
    </row>
    <row r="33" spans="2:9" x14ac:dyDescent="0.2">
      <c r="B33" s="26">
        <f t="shared" ref="B33:C33" si="4">B32+1</f>
        <v>44973</v>
      </c>
      <c r="C33" s="27">
        <f t="shared" si="4"/>
        <v>44973</v>
      </c>
      <c r="D33" s="28"/>
      <c r="E33" s="28"/>
      <c r="F33" s="29"/>
      <c r="G33" s="29" t="str">
        <f t="shared" si="0"/>
        <v/>
      </c>
      <c r="H33" s="29" t="str">
        <f t="shared" si="1"/>
        <v/>
      </c>
      <c r="I33" s="29" t="str">
        <f>IFERROR(G33*IF(AND(ISNUMBER(SEARCH(TEXT(B33,"ddd"),$F$11)),Data!$F$2),$F$14,$E$14)+H33*$F$14,"")</f>
        <v/>
      </c>
    </row>
    <row r="34" spans="2:9" x14ac:dyDescent="0.2">
      <c r="B34" s="26">
        <f t="shared" ref="B34:C34" si="5">B33+1</f>
        <v>44974</v>
      </c>
      <c r="C34" s="27">
        <f t="shared" si="5"/>
        <v>44974</v>
      </c>
      <c r="D34" s="28"/>
      <c r="E34" s="28"/>
      <c r="F34" s="29"/>
      <c r="G34" s="29" t="str">
        <f t="shared" si="0"/>
        <v/>
      </c>
      <c r="H34" s="29" t="str">
        <f t="shared" si="1"/>
        <v/>
      </c>
      <c r="I34" s="29" t="str">
        <f>IFERROR(G34*IF(AND(ISNUMBER(SEARCH(TEXT(B34,"ddd"),$F$11)),Data!$F$2),$F$14,$E$14)+H34*$F$14,"")</f>
        <v/>
      </c>
    </row>
    <row r="35" spans="2:9" x14ac:dyDescent="0.2">
      <c r="B35" s="26">
        <f t="shared" ref="B35:C35" si="6">B34+1</f>
        <v>44975</v>
      </c>
      <c r="C35" s="27">
        <f t="shared" si="6"/>
        <v>44975</v>
      </c>
      <c r="D35" s="28"/>
      <c r="E35" s="28"/>
      <c r="F35" s="29"/>
      <c r="G35" s="29" t="str">
        <f t="shared" si="0"/>
        <v/>
      </c>
      <c r="H35" s="29" t="str">
        <f t="shared" si="1"/>
        <v/>
      </c>
      <c r="I35" s="29" t="str">
        <f>IFERROR(G35*IF(AND(ISNUMBER(SEARCH(TEXT(B35,"ddd"),$F$11)),Data!$F$2),$F$14,$E$14)+H35*$F$14,"")</f>
        <v/>
      </c>
    </row>
    <row r="36" spans="2:9" x14ac:dyDescent="0.2">
      <c r="B36" s="26">
        <f t="shared" ref="B36:C36" si="7">B35+1</f>
        <v>44976</v>
      </c>
      <c r="C36" s="27">
        <f t="shared" si="7"/>
        <v>44976</v>
      </c>
      <c r="D36" s="28"/>
      <c r="E36" s="28"/>
      <c r="F36" s="29"/>
      <c r="G36" s="29" t="str">
        <f t="shared" si="0"/>
        <v/>
      </c>
      <c r="H36" s="29" t="str">
        <f t="shared" si="1"/>
        <v/>
      </c>
      <c r="I36" s="29" t="str">
        <f>IFERROR(G36*IF(AND(ISNUMBER(SEARCH(TEXT(B36,"ddd"),$F$11)),Data!$F$2),$F$14,$E$14)+H36*$F$14,"")</f>
        <v/>
      </c>
    </row>
    <row r="37" spans="2:9" x14ac:dyDescent="0.2">
      <c r="B37" s="26">
        <f t="shared" ref="B37:C37" si="8">B36+1</f>
        <v>44977</v>
      </c>
      <c r="C37" s="27">
        <f t="shared" si="8"/>
        <v>44977</v>
      </c>
      <c r="D37" s="28"/>
      <c r="E37" s="28"/>
      <c r="F37" s="29"/>
      <c r="G37" s="29" t="str">
        <f t="shared" si="0"/>
        <v/>
      </c>
      <c r="H37" s="29" t="str">
        <f t="shared" si="1"/>
        <v/>
      </c>
      <c r="I37" s="29" t="str">
        <f>IFERROR(G37*IF(AND(ISNUMBER(SEARCH(TEXT(B37,"ddd"),$F$11)),Data!$F$2),$F$14,$E$14)+H37*$F$14,"")</f>
        <v/>
      </c>
    </row>
    <row r="38" spans="2:9" x14ac:dyDescent="0.2">
      <c r="B38" s="26">
        <f t="shared" ref="B38:C38" si="9">B37+1</f>
        <v>44978</v>
      </c>
      <c r="C38" s="27">
        <f t="shared" si="9"/>
        <v>44978</v>
      </c>
      <c r="D38" s="28"/>
      <c r="E38" s="28"/>
      <c r="F38" s="29"/>
      <c r="G38" s="29" t="str">
        <f t="shared" si="0"/>
        <v/>
      </c>
      <c r="H38" s="29" t="str">
        <f t="shared" si="1"/>
        <v/>
      </c>
      <c r="I38" s="29" t="str">
        <f>IFERROR(G38*IF(AND(ISNUMBER(SEARCH(TEXT(B38,"ddd"),$F$11)),Data!$F$2),$F$14,$E$14)+H38*$F$14,"")</f>
        <v/>
      </c>
    </row>
    <row r="39" spans="2:9" x14ac:dyDescent="0.2">
      <c r="B39" s="26">
        <f t="shared" ref="B39:C39" si="10">B38+1</f>
        <v>44979</v>
      </c>
      <c r="C39" s="27">
        <f t="shared" si="10"/>
        <v>44979</v>
      </c>
      <c r="D39" s="28"/>
      <c r="E39" s="28"/>
      <c r="F39" s="29"/>
      <c r="G39" s="29" t="str">
        <f t="shared" si="0"/>
        <v/>
      </c>
      <c r="H39" s="29" t="str">
        <f t="shared" si="1"/>
        <v/>
      </c>
      <c r="I39" s="29" t="str">
        <f>IFERROR(G39*IF(AND(ISNUMBER(SEARCH(TEXT(B39,"ddd"),$F$11)),Data!$F$2),$F$14,$E$14)+H39*$F$14,"")</f>
        <v/>
      </c>
    </row>
    <row r="40" spans="2:9" x14ac:dyDescent="0.2">
      <c r="B40" s="26">
        <f t="shared" ref="B40:C40" si="11">B39+1</f>
        <v>44980</v>
      </c>
      <c r="C40" s="27">
        <f t="shared" si="11"/>
        <v>44980</v>
      </c>
      <c r="D40" s="28"/>
      <c r="E40" s="28"/>
      <c r="F40" s="29"/>
      <c r="G40" s="29" t="str">
        <f t="shared" si="0"/>
        <v/>
      </c>
      <c r="H40" s="29" t="str">
        <f t="shared" si="1"/>
        <v/>
      </c>
      <c r="I40" s="29" t="str">
        <f>IFERROR(G40*IF(AND(ISNUMBER(SEARCH(TEXT(B40,"ddd"),$F$11)),Data!$F$2),$F$14,$E$14)+H40*$F$14,"")</f>
        <v/>
      </c>
    </row>
    <row r="41" spans="2:9" x14ac:dyDescent="0.2">
      <c r="B41" s="26">
        <f t="shared" ref="B41:C41" si="12">B40+1</f>
        <v>44981</v>
      </c>
      <c r="C41" s="27">
        <f t="shared" si="12"/>
        <v>44981</v>
      </c>
      <c r="D41" s="28"/>
      <c r="E41" s="28"/>
      <c r="F41" s="29"/>
      <c r="G41" s="29" t="str">
        <f t="shared" si="0"/>
        <v/>
      </c>
      <c r="H41" s="29" t="str">
        <f t="shared" si="1"/>
        <v/>
      </c>
      <c r="I41" s="29" t="str">
        <f>IFERROR(G41*IF(AND(ISNUMBER(SEARCH(TEXT(B41,"ddd"),$F$11)),Data!$F$2),$F$14,$E$14)+H41*$F$14,"")</f>
        <v/>
      </c>
    </row>
    <row r="42" spans="2:9" x14ac:dyDescent="0.2">
      <c r="B42" s="26">
        <f t="shared" ref="B42:C42" si="13">B41+1</f>
        <v>44982</v>
      </c>
      <c r="C42" s="27">
        <f t="shared" si="13"/>
        <v>44982</v>
      </c>
      <c r="D42" s="28"/>
      <c r="E42" s="28"/>
      <c r="F42" s="29"/>
      <c r="G42" s="29" t="str">
        <f t="shared" si="0"/>
        <v/>
      </c>
      <c r="H42" s="29" t="str">
        <f t="shared" si="1"/>
        <v/>
      </c>
      <c r="I42" s="29" t="str">
        <f>IFERROR(G42*IF(AND(ISNUMBER(SEARCH(TEXT(B42,"ddd"),$F$11)),Data!$F$2),$F$14,$E$14)+H42*$F$14,"")</f>
        <v/>
      </c>
    </row>
    <row r="43" spans="2:9" x14ac:dyDescent="0.2">
      <c r="B43" s="26">
        <f t="shared" ref="B43:C43" si="14">B42+1</f>
        <v>44983</v>
      </c>
      <c r="C43" s="27">
        <f t="shared" si="14"/>
        <v>44983</v>
      </c>
      <c r="D43" s="28"/>
      <c r="E43" s="28"/>
      <c r="F43" s="29"/>
      <c r="G43" s="29" t="str">
        <f t="shared" si="0"/>
        <v/>
      </c>
      <c r="H43" s="29" t="str">
        <f t="shared" si="1"/>
        <v/>
      </c>
      <c r="I43" s="29" t="str">
        <f>IFERROR(G43*IF(AND(ISNUMBER(SEARCH(TEXT(B43,"ddd"),$F$11)),Data!$F$2),$F$14,$E$14)+H43*$F$14,"")</f>
        <v/>
      </c>
    </row>
    <row r="44" spans="2:9" x14ac:dyDescent="0.2">
      <c r="B44" s="26">
        <f t="shared" ref="B44:C44" si="15">B43+1</f>
        <v>44984</v>
      </c>
      <c r="C44" s="27">
        <f t="shared" si="15"/>
        <v>44984</v>
      </c>
      <c r="D44" s="28"/>
      <c r="E44" s="28"/>
      <c r="F44" s="29"/>
      <c r="G44" s="29" t="str">
        <f t="shared" si="0"/>
        <v/>
      </c>
      <c r="H44" s="29" t="str">
        <f t="shared" si="1"/>
        <v/>
      </c>
      <c r="I44" s="29" t="str">
        <f>IFERROR(G44*IF(AND(ISNUMBER(SEARCH(TEXT(B44,"ddd"),$F$11)),Data!$F$2),$F$14,$E$14)+H44*$F$14,"")</f>
        <v/>
      </c>
    </row>
    <row r="45" spans="2:9" x14ac:dyDescent="0.2">
      <c r="B45" s="26">
        <f t="shared" ref="B45:C45" si="16">B44+1</f>
        <v>44985</v>
      </c>
      <c r="C45" s="27">
        <f t="shared" si="16"/>
        <v>44985</v>
      </c>
      <c r="D45" s="28"/>
      <c r="E45" s="28"/>
      <c r="F45" s="29"/>
      <c r="G45" s="29" t="str">
        <f t="shared" si="0"/>
        <v/>
      </c>
      <c r="H45" s="29" t="str">
        <f t="shared" si="1"/>
        <v/>
      </c>
      <c r="I45" s="29" t="str">
        <f>IFERROR(G45*IF(AND(ISNUMBER(SEARCH(TEXT(B45,"ddd"),$F$11)),Data!$F$2),$F$14,$E$14)+H45*$F$14,"")</f>
        <v/>
      </c>
    </row>
    <row r="46" spans="2:9" x14ac:dyDescent="0.2">
      <c r="B46" s="26">
        <f t="shared" ref="B46:C48" si="17">B45+1</f>
        <v>44986</v>
      </c>
      <c r="C46" s="27">
        <f t="shared" si="17"/>
        <v>44986</v>
      </c>
      <c r="D46" s="28"/>
      <c r="E46" s="28"/>
      <c r="F46" s="29"/>
      <c r="G46" s="29" t="str">
        <f t="shared" si="0"/>
        <v/>
      </c>
      <c r="H46" s="29" t="str">
        <f t="shared" si="1"/>
        <v/>
      </c>
      <c r="I46" s="29" t="str">
        <f>IFERROR(G46*IF(AND(ISNUMBER(SEARCH(TEXT(B46,"ddd"),$F$11)),Data!$F$2),$F$14,$E$14)+H46*$F$14,"")</f>
        <v/>
      </c>
    </row>
    <row r="47" spans="2:9" x14ac:dyDescent="0.2">
      <c r="B47" s="26">
        <f t="shared" si="17"/>
        <v>44987</v>
      </c>
      <c r="C47" s="27">
        <f t="shared" si="17"/>
        <v>44987</v>
      </c>
      <c r="D47" s="28"/>
      <c r="E47" s="28"/>
      <c r="F47" s="29"/>
      <c r="G47" s="29" t="str">
        <f t="shared" ref="G47:G48" si="18">IFERROR(IF(AND(D47&lt;&gt;"",E47&lt;&gt;""),IF(D47&gt;$C$14+TIME($D$14,($D$14-INT($D$14))*60,0),0,IF(E47&gt;$C$14+TIME($D$14,($D$14-INT($D$14))*60,0),MIN(TIME($D$14,($D$14-INT($D$14))*60,0),($C$14+TIME($D$14,($D$14-INT($D$14))*60,0)-D47)),MIN(IF((E47-$C$14)&lt;0,0,(E47-$C$14)),(E47-D47))))*24,"")-F47,"")</f>
        <v/>
      </c>
      <c r="H47" s="29" t="str">
        <f t="shared" ref="H47:H48" si="19">IF(AND(D47&lt;&gt;"",E47&lt;&gt;""),((IF(D47&lt;$C$14,MIN($C$14-D47,E47-D47),0)+IF(E47&gt;$C$14+TIME($D$14,($D$14-INT($D$14))*60,0),MIN((E47-$C$14-TIME($D$14,($D$14-INT($D$14))*60,0)),(E47-D47)),0))*24),"")</f>
        <v/>
      </c>
      <c r="I47" s="29" t="str">
        <f>IFERROR(G47*IF(AND(ISNUMBER(SEARCH(TEXT(B47,"ddd"),$F$11)),Data!$F$2),$F$14,$E$14)+H47*$F$14,"")</f>
        <v/>
      </c>
    </row>
    <row r="48" spans="2:9" x14ac:dyDescent="0.2">
      <c r="B48" s="26">
        <f t="shared" si="17"/>
        <v>44988</v>
      </c>
      <c r="C48" s="27">
        <f t="shared" si="17"/>
        <v>44988</v>
      </c>
      <c r="D48" s="28"/>
      <c r="E48" s="28"/>
      <c r="F48" s="29"/>
      <c r="G48" s="29" t="str">
        <f t="shared" si="18"/>
        <v/>
      </c>
      <c r="H48" s="29" t="str">
        <f t="shared" si="19"/>
        <v/>
      </c>
      <c r="I48" s="29" t="str">
        <f>IFERROR(G48*IF(AND(ISNUMBER(SEARCH(TEXT(B48,"ddd"),$F$11)),Data!$F$2),$F$14,$E$14)+H48*$F$14,"")</f>
        <v/>
      </c>
    </row>
    <row r="49" spans="2:9" ht="13.5" thickBot="1" x14ac:dyDescent="0.25">
      <c r="B49" s="15"/>
      <c r="C49" s="16"/>
      <c r="D49" s="43"/>
      <c r="E49" s="43"/>
      <c r="F49" s="57"/>
      <c r="G49" s="43"/>
      <c r="H49" s="43"/>
      <c r="I49" s="44"/>
    </row>
    <row r="50" spans="2:9" ht="13.5" thickTop="1" x14ac:dyDescent="0.2">
      <c r="B50" s="9"/>
      <c r="C50" s="17"/>
      <c r="D50" s="56"/>
      <c r="E50" s="39" t="s">
        <v>49</v>
      </c>
      <c r="F50" s="40">
        <f>SUM(F18:F46)</f>
        <v>1</v>
      </c>
      <c r="G50" s="40">
        <f>SUM(G18:G46)</f>
        <v>8</v>
      </c>
      <c r="H50" s="41">
        <f>SUM(H18:H46)</f>
        <v>3.9999999999999991</v>
      </c>
      <c r="I50" s="42">
        <f>SUM(I18:I46)</f>
        <v>439.99999999999994</v>
      </c>
    </row>
    <row r="51" spans="2:9" x14ac:dyDescent="0.2">
      <c r="B51" s="18"/>
      <c r="C51" s="19"/>
      <c r="D51" s="19"/>
      <c r="E51" s="19"/>
      <c r="F51" s="19"/>
      <c r="G51" s="19"/>
      <c r="H51" s="19"/>
      <c r="I51" s="20"/>
    </row>
  </sheetData>
  <mergeCells count="9">
    <mergeCell ref="B3:I3"/>
    <mergeCell ref="B4:I4"/>
    <mergeCell ref="J6:J7"/>
    <mergeCell ref="B5:C5"/>
    <mergeCell ref="D5:G5"/>
    <mergeCell ref="B6:C6"/>
    <mergeCell ref="D6:G6"/>
    <mergeCell ref="B7:C7"/>
    <mergeCell ref="D7:G7"/>
  </mergeCells>
  <conditionalFormatting sqref="B18:E46">
    <cfRule type="expression" dxfId="8" priority="10">
      <formula>ISNUMBER(SEARCH(TEXT($B18,"ddd"),$F$11))</formula>
    </cfRule>
  </conditionalFormatting>
  <conditionalFormatting sqref="G18:I46">
    <cfRule type="expression" dxfId="7" priority="9">
      <formula>ISNUMBER(SEARCH(TEXT($B18,"ddd"),$F$11))</formula>
    </cfRule>
  </conditionalFormatting>
  <conditionalFormatting sqref="F18:F46">
    <cfRule type="expression" dxfId="6" priority="7">
      <formula>ISNUMBER(SEARCH(TEXT($B18,"ddd"),$F$11))</formula>
    </cfRule>
  </conditionalFormatting>
  <conditionalFormatting sqref="B47:E47">
    <cfRule type="expression" dxfId="5" priority="6">
      <formula>ISNUMBER(SEARCH(TEXT($B47,"ddd"),$F$11))</formula>
    </cfRule>
  </conditionalFormatting>
  <conditionalFormatting sqref="G47:I47">
    <cfRule type="expression" dxfId="4" priority="5">
      <formula>ISNUMBER(SEARCH(TEXT($B47,"ddd"),$F$11))</formula>
    </cfRule>
  </conditionalFormatting>
  <conditionalFormatting sqref="F47">
    <cfRule type="expression" dxfId="3" priority="4">
      <formula>ISNUMBER(SEARCH(TEXT($B47,"ddd"),$F$11))</formula>
    </cfRule>
  </conditionalFormatting>
  <conditionalFormatting sqref="B48:E48">
    <cfRule type="expression" dxfId="2" priority="3">
      <formula>ISNUMBER(SEARCH(TEXT($B48,"ddd"),$F$11))</formula>
    </cfRule>
  </conditionalFormatting>
  <conditionalFormatting sqref="G48:I48">
    <cfRule type="expression" dxfId="1" priority="2">
      <formula>ISNUMBER(SEARCH(TEXT($B48,"ddd"),$F$11))</formula>
    </cfRule>
  </conditionalFormatting>
  <conditionalFormatting sqref="F48">
    <cfRule type="expression" dxfId="0" priority="1">
      <formula>ISNUMBER(SEARCH(TEXT($B48,"ddd"),$F$11))</formula>
    </cfRule>
  </conditionalFormatting>
  <dataValidations count="4">
    <dataValidation type="custom" allowBlank="1" showInputMessage="1" showErrorMessage="1" sqref="D18:D48">
      <formula1>AND($D18&lt;=1,ISNUMBER($D18))</formula1>
    </dataValidation>
    <dataValidation type="custom" allowBlank="1" showInputMessage="1" showErrorMessage="1" sqref="E21:E48">
      <formula1>AND($E21&lt;=1,ISNUMBER($E21),($E21&gt;$D21))</formula1>
    </dataValidation>
    <dataValidation type="list" allowBlank="1" showInputMessage="1" showErrorMessage="1" sqref="E11">
      <formula1>DateCalc</formula1>
    </dataValidation>
    <dataValidation type="custom" allowBlank="1" showInputMessage="1" showErrorMessage="1" sqref="E18:E20">
      <formula1>AND($E18&lt;=1,ISNUMBER($E18),($E18&gt;=$D18))</formula1>
    </dataValidation>
  </dataValidations>
  <pageMargins left="0.25" right="0.25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print="0" autoFill="0" autoLine="0" autoPict="0">
                <anchor moveWithCells="1">
                  <from>
                    <xdr:col>6</xdr:col>
                    <xdr:colOff>180975</xdr:colOff>
                    <xdr:row>9</xdr:row>
                    <xdr:rowOff>9525</xdr:rowOff>
                  </from>
                  <to>
                    <xdr:col>7</xdr:col>
                    <xdr:colOff>428625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Data!$D$2:$D$16</xm:f>
          </x14:formula1>
          <xm:sqref>F11</xm:sqref>
        </x14:dataValidation>
        <x14:dataValidation type="list" allowBlank="1" showInputMessage="1" showErrorMessage="1">
          <x14:formula1>
            <xm:f>Data!$A$2:$A$12</xm:f>
          </x14:formula1>
          <xm:sqref>C11</xm:sqref>
        </x14:dataValidation>
        <x14:dataValidation type="list" allowBlank="1" showInputMessage="1" showErrorMessage="1">
          <x14:formula1>
            <xm:f>Data!$B$2:$B$13</xm:f>
          </x14:formula1>
          <xm:sqref>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3"/>
  <sheetViews>
    <sheetView showGridLines="0" workbookViewId="0">
      <selection activeCell="F17" sqref="F17"/>
    </sheetView>
  </sheetViews>
  <sheetFormatPr defaultRowHeight="12.75" x14ac:dyDescent="0.2"/>
  <cols>
    <col min="1" max="1" width="9" style="4"/>
    <col min="2" max="2" width="9.75" style="4" bestFit="1" customWidth="1"/>
    <col min="3" max="3" width="9" style="4"/>
    <col min="4" max="4" width="11.125" style="4" bestFit="1" customWidth="1"/>
    <col min="5" max="5" width="3.5" style="4" customWidth="1"/>
    <col min="6" max="6" width="9.75" style="1" customWidth="1"/>
    <col min="7" max="16384" width="9" style="1"/>
  </cols>
  <sheetData>
    <row r="1" spans="1:6" x14ac:dyDescent="0.2">
      <c r="A1" s="58" t="s">
        <v>3</v>
      </c>
      <c r="B1" s="58" t="s">
        <v>4</v>
      </c>
      <c r="C1" s="58" t="s">
        <v>17</v>
      </c>
      <c r="D1" s="58" t="s">
        <v>22</v>
      </c>
      <c r="E1" s="1"/>
      <c r="F1" s="58" t="s">
        <v>50</v>
      </c>
    </row>
    <row r="2" spans="1:6" x14ac:dyDescent="0.2">
      <c r="A2" s="37">
        <v>2015</v>
      </c>
      <c r="B2" s="37" t="s">
        <v>5</v>
      </c>
      <c r="C2" s="37">
        <v>1</v>
      </c>
      <c r="D2" s="59" t="s">
        <v>40</v>
      </c>
      <c r="E2" s="1"/>
      <c r="F2" s="37" t="b">
        <v>1</v>
      </c>
    </row>
    <row r="3" spans="1:6" x14ac:dyDescent="0.2">
      <c r="A3" s="37">
        <v>2016</v>
      </c>
      <c r="B3" s="37" t="s">
        <v>6</v>
      </c>
      <c r="C3" s="37">
        <v>2</v>
      </c>
      <c r="D3" s="59" t="s">
        <v>23</v>
      </c>
      <c r="E3" s="1"/>
    </row>
    <row r="4" spans="1:6" x14ac:dyDescent="0.2">
      <c r="A4" s="37">
        <v>2017</v>
      </c>
      <c r="B4" s="37" t="s">
        <v>7</v>
      </c>
      <c r="C4" s="37">
        <v>3</v>
      </c>
      <c r="D4" s="59" t="s">
        <v>24</v>
      </c>
      <c r="E4" s="1"/>
    </row>
    <row r="5" spans="1:6" x14ac:dyDescent="0.2">
      <c r="A5" s="37">
        <v>2018</v>
      </c>
      <c r="B5" s="37" t="s">
        <v>8</v>
      </c>
      <c r="C5" s="37">
        <v>4</v>
      </c>
      <c r="D5" s="59" t="s">
        <v>25</v>
      </c>
      <c r="E5" s="1"/>
    </row>
    <row r="6" spans="1:6" x14ac:dyDescent="0.2">
      <c r="A6" s="37">
        <v>2019</v>
      </c>
      <c r="B6" s="37" t="s">
        <v>9</v>
      </c>
      <c r="C6" s="37">
        <v>5</v>
      </c>
      <c r="D6" s="59" t="s">
        <v>26</v>
      </c>
      <c r="E6" s="1"/>
    </row>
    <row r="7" spans="1:6" x14ac:dyDescent="0.2">
      <c r="A7" s="37">
        <v>2020</v>
      </c>
      <c r="B7" s="37" t="s">
        <v>10</v>
      </c>
      <c r="C7" s="37">
        <v>6</v>
      </c>
      <c r="D7" s="59" t="s">
        <v>27</v>
      </c>
      <c r="E7" s="1"/>
    </row>
    <row r="8" spans="1:6" x14ac:dyDescent="0.2">
      <c r="A8" s="37">
        <v>2021</v>
      </c>
      <c r="B8" s="37" t="s">
        <v>11</v>
      </c>
      <c r="C8" s="37">
        <v>7</v>
      </c>
      <c r="D8" s="59" t="s">
        <v>28</v>
      </c>
      <c r="E8" s="1"/>
    </row>
    <row r="9" spans="1:6" x14ac:dyDescent="0.2">
      <c r="A9" s="37">
        <v>2022</v>
      </c>
      <c r="B9" s="37" t="s">
        <v>12</v>
      </c>
      <c r="C9" s="37">
        <v>8</v>
      </c>
      <c r="D9" s="59" t="s">
        <v>29</v>
      </c>
      <c r="E9" s="1"/>
    </row>
    <row r="10" spans="1:6" x14ac:dyDescent="0.2">
      <c r="A10" s="37">
        <v>2023</v>
      </c>
      <c r="B10" s="37" t="s">
        <v>13</v>
      </c>
      <c r="C10" s="37">
        <v>9</v>
      </c>
      <c r="D10" s="59" t="s">
        <v>35</v>
      </c>
      <c r="E10" s="1"/>
    </row>
    <row r="11" spans="1:6" x14ac:dyDescent="0.2">
      <c r="A11" s="37">
        <v>2024</v>
      </c>
      <c r="B11" s="37" t="s">
        <v>14</v>
      </c>
      <c r="C11" s="37">
        <v>10</v>
      </c>
      <c r="D11" s="59" t="s">
        <v>36</v>
      </c>
      <c r="E11" s="1"/>
    </row>
    <row r="12" spans="1:6" x14ac:dyDescent="0.2">
      <c r="A12" s="37">
        <v>2025</v>
      </c>
      <c r="B12" s="37" t="s">
        <v>15</v>
      </c>
      <c r="C12" s="37">
        <v>11</v>
      </c>
      <c r="D12" s="59" t="s">
        <v>37</v>
      </c>
      <c r="E12" s="1"/>
    </row>
    <row r="13" spans="1:6" x14ac:dyDescent="0.2">
      <c r="A13" s="37"/>
      <c r="B13" s="37" t="s">
        <v>16</v>
      </c>
      <c r="C13" s="37">
        <v>12</v>
      </c>
      <c r="D13" s="59" t="s">
        <v>38</v>
      </c>
      <c r="E13" s="1"/>
    </row>
    <row r="14" spans="1:6" x14ac:dyDescent="0.2">
      <c r="A14" s="37"/>
      <c r="B14" s="37"/>
      <c r="C14" s="37">
        <v>13</v>
      </c>
      <c r="D14" s="59" t="s">
        <v>39</v>
      </c>
      <c r="E14" s="1"/>
    </row>
    <row r="15" spans="1:6" x14ac:dyDescent="0.2">
      <c r="A15" s="37"/>
      <c r="B15" s="37"/>
      <c r="C15" s="37">
        <v>14</v>
      </c>
      <c r="D15" s="59" t="s">
        <v>33</v>
      </c>
      <c r="E15" s="1"/>
    </row>
    <row r="16" spans="1:6" x14ac:dyDescent="0.2">
      <c r="A16" s="37"/>
      <c r="B16" s="37"/>
      <c r="C16" s="37">
        <v>15</v>
      </c>
      <c r="D16" s="59" t="s">
        <v>34</v>
      </c>
      <c r="E16" s="1"/>
    </row>
    <row r="17" spans="1:4" s="1" customFormat="1" x14ac:dyDescent="0.2">
      <c r="A17" s="37"/>
      <c r="B17" s="37"/>
      <c r="C17" s="37">
        <v>16</v>
      </c>
      <c r="D17" s="59"/>
    </row>
    <row r="18" spans="1:4" s="1" customFormat="1" x14ac:dyDescent="0.2">
      <c r="A18" s="37"/>
      <c r="B18" s="37"/>
      <c r="C18" s="37">
        <v>17</v>
      </c>
      <c r="D18" s="59"/>
    </row>
    <row r="19" spans="1:4" s="1" customFormat="1" x14ac:dyDescent="0.2">
      <c r="A19" s="37"/>
      <c r="B19" s="37"/>
      <c r="C19" s="37">
        <v>18</v>
      </c>
      <c r="D19" s="59"/>
    </row>
    <row r="20" spans="1:4" s="1" customFormat="1" x14ac:dyDescent="0.2">
      <c r="A20" s="37"/>
      <c r="B20" s="37"/>
      <c r="C20" s="37">
        <v>19</v>
      </c>
      <c r="D20" s="37"/>
    </row>
    <row r="21" spans="1:4" s="1" customFormat="1" x14ac:dyDescent="0.2">
      <c r="A21" s="37"/>
      <c r="B21" s="37"/>
      <c r="C21" s="37">
        <v>20</v>
      </c>
      <c r="D21" s="37"/>
    </row>
    <row r="22" spans="1:4" s="1" customFormat="1" x14ac:dyDescent="0.2">
      <c r="A22" s="37"/>
      <c r="B22" s="37"/>
      <c r="C22" s="37">
        <v>21</v>
      </c>
      <c r="D22" s="37"/>
    </row>
    <row r="23" spans="1:4" s="1" customFormat="1" x14ac:dyDescent="0.2">
      <c r="A23" s="37"/>
      <c r="B23" s="37"/>
      <c r="C23" s="37">
        <v>22</v>
      </c>
      <c r="D23" s="37"/>
    </row>
    <row r="24" spans="1:4" s="1" customFormat="1" x14ac:dyDescent="0.2">
      <c r="A24" s="37"/>
      <c r="B24" s="37"/>
      <c r="C24" s="37">
        <v>23</v>
      </c>
      <c r="D24" s="37"/>
    </row>
    <row r="25" spans="1:4" s="1" customFormat="1" x14ac:dyDescent="0.2">
      <c r="A25" s="37"/>
      <c r="B25" s="37"/>
      <c r="C25" s="37">
        <v>24</v>
      </c>
      <c r="D25" s="37"/>
    </row>
    <row r="26" spans="1:4" s="1" customFormat="1" x14ac:dyDescent="0.2">
      <c r="A26" s="37"/>
      <c r="B26" s="37"/>
      <c r="C26" s="37">
        <v>25</v>
      </c>
      <c r="D26" s="37"/>
    </row>
    <row r="27" spans="1:4" s="1" customFormat="1" x14ac:dyDescent="0.2">
      <c r="A27" s="37"/>
      <c r="B27" s="37"/>
      <c r="C27" s="37">
        <v>26</v>
      </c>
      <c r="D27" s="37"/>
    </row>
    <row r="28" spans="1:4" s="1" customFormat="1" x14ac:dyDescent="0.2">
      <c r="A28" s="37"/>
      <c r="B28" s="37"/>
      <c r="C28" s="37">
        <v>27</v>
      </c>
      <c r="D28" s="37"/>
    </row>
    <row r="29" spans="1:4" s="1" customFormat="1" x14ac:dyDescent="0.2">
      <c r="A29" s="37"/>
      <c r="B29" s="37"/>
      <c r="C29" s="37">
        <v>28</v>
      </c>
      <c r="D29" s="37"/>
    </row>
    <row r="30" spans="1:4" s="1" customFormat="1" x14ac:dyDescent="0.2">
      <c r="A30" s="37"/>
      <c r="B30" s="37"/>
      <c r="C30" s="37">
        <v>29</v>
      </c>
      <c r="D30" s="37"/>
    </row>
    <row r="31" spans="1:4" s="1" customFormat="1" x14ac:dyDescent="0.2">
      <c r="A31" s="37"/>
      <c r="B31" s="37"/>
      <c r="C31" s="37">
        <v>30</v>
      </c>
      <c r="D31" s="37"/>
    </row>
    <row r="32" spans="1:4" s="1" customFormat="1" x14ac:dyDescent="0.2">
      <c r="A32" s="37"/>
      <c r="B32" s="37"/>
      <c r="C32" s="37">
        <v>31</v>
      </c>
      <c r="D32" s="37"/>
    </row>
    <row r="33" spans="1:5" x14ac:dyDescent="0.2">
      <c r="A33" s="60"/>
      <c r="B33" s="60"/>
      <c r="C33" s="60"/>
      <c r="D33" s="60"/>
      <c r="E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Timesheet</vt:lpstr>
      <vt:lpstr>Bi-weekly Timesheet</vt:lpstr>
      <vt:lpstr>Monthly Timesheet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bansal</dc:creator>
  <cp:lastModifiedBy>admin</cp:lastModifiedBy>
  <cp:lastPrinted>2015-12-12T08:41:49Z</cp:lastPrinted>
  <dcterms:created xsi:type="dcterms:W3CDTF">2015-07-13T20:50:55Z</dcterms:created>
  <dcterms:modified xsi:type="dcterms:W3CDTF">2023-07-12T13:59:39Z</dcterms:modified>
</cp:coreProperties>
</file>